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8115"/>
  </bookViews>
  <sheets>
    <sheet name="Maakunta_vangit" sheetId="1" r:id="rId1"/>
    <sheet name="Alue_vangit" sheetId="3" r:id="rId2"/>
    <sheet name="Maakunta_yks" sheetId="4" r:id="rId3"/>
    <sheet name="Alue_yks" sheetId="5" r:id="rId4"/>
  </sheets>
  <calcPr calcId="145621"/>
</workbook>
</file>

<file path=xl/calcChain.xml><?xml version="1.0" encoding="utf-8"?>
<calcChain xmlns="http://schemas.openxmlformats.org/spreadsheetml/2006/main">
  <c r="F104" i="4" l="1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B125" i="4"/>
  <c r="C125" i="4"/>
  <c r="D125" i="4"/>
  <c r="E125" i="4"/>
  <c r="C26" i="4"/>
  <c r="F125" i="4" l="1"/>
  <c r="H30" i="5" l="1"/>
  <c r="F30" i="5"/>
  <c r="D30" i="5"/>
  <c r="B30" i="5"/>
  <c r="J19" i="5"/>
  <c r="H19" i="5"/>
  <c r="F19" i="5"/>
  <c r="D19" i="5"/>
  <c r="B19" i="5"/>
  <c r="J28" i="5"/>
  <c r="I28" i="5" s="1"/>
  <c r="J29" i="5"/>
  <c r="I29" i="5" s="1"/>
  <c r="J27" i="5"/>
  <c r="I27" i="5" s="1"/>
  <c r="L17" i="5"/>
  <c r="E17" i="5" s="1"/>
  <c r="L18" i="5"/>
  <c r="C18" i="5" s="1"/>
  <c r="L16" i="5"/>
  <c r="G16" i="5" s="1"/>
  <c r="E29" i="5" l="1"/>
  <c r="C29" i="5"/>
  <c r="G29" i="5"/>
  <c r="C28" i="5"/>
  <c r="C27" i="5"/>
  <c r="E27" i="5"/>
  <c r="G27" i="5"/>
  <c r="E28" i="5"/>
  <c r="G28" i="5"/>
  <c r="K16" i="5"/>
  <c r="I16" i="5"/>
  <c r="G17" i="5"/>
  <c r="E16" i="5"/>
  <c r="C16" i="5"/>
  <c r="E18" i="5"/>
  <c r="I17" i="5"/>
  <c r="G18" i="5"/>
  <c r="K18" i="5"/>
  <c r="I18" i="5"/>
  <c r="C17" i="5"/>
  <c r="K17" i="5"/>
  <c r="J30" i="5"/>
  <c r="E30" i="5" s="1"/>
  <c r="L19" i="5"/>
  <c r="C19" i="5" s="1"/>
  <c r="I30" i="5" l="1"/>
  <c r="C30" i="5"/>
  <c r="G30" i="5"/>
  <c r="E19" i="5"/>
  <c r="G19" i="5"/>
  <c r="I19" i="5"/>
  <c r="K19" i="5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74" i="4"/>
  <c r="G95" i="4" l="1"/>
  <c r="G2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5" i="4"/>
  <c r="H6" i="4"/>
  <c r="C95" i="4" l="1"/>
  <c r="D95" i="4"/>
  <c r="E95" i="4"/>
  <c r="F95" i="4"/>
  <c r="B95" i="4"/>
  <c r="L7" i="5" l="1"/>
  <c r="G7" i="5" s="1"/>
  <c r="L8" i="5"/>
  <c r="E8" i="5" s="1"/>
  <c r="L6" i="5"/>
  <c r="L9" i="5"/>
  <c r="D26" i="4"/>
  <c r="E26" i="4"/>
  <c r="F26" i="4"/>
  <c r="B26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40" i="4"/>
  <c r="D38" i="4"/>
  <c r="D39" i="4"/>
  <c r="D37" i="4"/>
  <c r="K26" i="4"/>
  <c r="J26" i="4"/>
  <c r="I26" i="4"/>
  <c r="H26" i="4" l="1"/>
  <c r="C8" i="5"/>
  <c r="I8" i="5"/>
  <c r="K8" i="5"/>
  <c r="G8" i="5"/>
  <c r="K9" i="5"/>
  <c r="G9" i="5"/>
  <c r="I9" i="5"/>
  <c r="E7" i="5"/>
  <c r="G6" i="5"/>
  <c r="C7" i="5"/>
  <c r="K7" i="5"/>
  <c r="I6" i="5"/>
  <c r="E9" i="5"/>
  <c r="I7" i="5"/>
  <c r="C9" i="5"/>
  <c r="C6" i="5"/>
  <c r="E6" i="5"/>
  <c r="K6" i="5"/>
  <c r="C44" i="3"/>
  <c r="D44" i="3"/>
  <c r="E44" i="3"/>
  <c r="F44" i="3"/>
  <c r="G44" i="3"/>
  <c r="B44" i="3"/>
  <c r="C37" i="3"/>
  <c r="D37" i="3"/>
  <c r="E37" i="3"/>
  <c r="F37" i="3"/>
  <c r="G37" i="3"/>
  <c r="B37" i="3"/>
  <c r="B30" i="3"/>
  <c r="B16" i="3"/>
  <c r="C23" i="3"/>
  <c r="I9" i="3"/>
  <c r="G9" i="3"/>
  <c r="E9" i="3"/>
  <c r="C9" i="3"/>
  <c r="D9" i="3"/>
  <c r="F9" i="3"/>
  <c r="H9" i="3"/>
  <c r="B9" i="3"/>
  <c r="C22" i="3"/>
  <c r="C21" i="3"/>
  <c r="C20" i="3"/>
  <c r="K26" i="1" l="1"/>
  <c r="G6" i="3" l="1"/>
  <c r="C6" i="3"/>
  <c r="H7" i="3"/>
  <c r="E7" i="3" s="1"/>
  <c r="H8" i="3"/>
  <c r="G8" i="3" s="1"/>
  <c r="H6" i="3"/>
  <c r="E6" i="3" s="1"/>
  <c r="C7" i="3" l="1"/>
  <c r="I6" i="3"/>
  <c r="E8" i="3"/>
  <c r="G7" i="3"/>
  <c r="C8" i="3"/>
  <c r="I8" i="3" s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5" i="1"/>
  <c r="D34" i="1"/>
  <c r="D33" i="1"/>
  <c r="D32" i="1"/>
  <c r="D3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J26" i="1"/>
  <c r="I26" i="1"/>
  <c r="H26" i="1"/>
  <c r="F26" i="1"/>
  <c r="I7" i="3" l="1"/>
  <c r="B26" i="1"/>
  <c r="G26" i="1" s="1"/>
</calcChain>
</file>

<file path=xl/sharedStrings.xml><?xml version="1.0" encoding="utf-8"?>
<sst xmlns="http://schemas.openxmlformats.org/spreadsheetml/2006/main" count="402" uniqueCount="99">
  <si>
    <t>Ulkomaat</t>
  </si>
  <si>
    <t>N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</si>
  <si>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</si>
  <si>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</si>
  <si>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</si>
  <si>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</si>
  <si>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</si>
  <si>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</si>
  <si>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</si>
  <si>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</si>
  <si>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</si>
  <si>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</si>
  <si>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</si>
  <si>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</si>
  <si>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</si>
  <si>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</si>
  <si>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</si>
  <si>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</si>
  <si>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</si>
  <si>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</si>
  <si>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Ahvenenmaa</t>
  </si>
  <si>
    <t>PUUTTUVA TIETO</t>
  </si>
  <si>
    <t>Yhteensä</t>
  </si>
  <si>
    <t>Naisia</t>
  </si>
  <si>
    <t>Vapautuneita yhteensä</t>
  </si>
  <si>
    <t>Alle 21-vuotiaita yhteensä</t>
  </si>
  <si>
    <t>15-17-vuotiaita</t>
  </si>
  <si>
    <t>%</t>
  </si>
  <si>
    <t>Ulkomaan kansalaisia</t>
  </si>
  <si>
    <t>Vankeus-vankeja</t>
  </si>
  <si>
    <t>Sakko-vankeja</t>
  </si>
  <si>
    <t>Tutkinta-vankeja</t>
  </si>
  <si>
    <t>Espoo</t>
  </si>
  <si>
    <t>Helsinki</t>
  </si>
  <si>
    <t>Vantaa</t>
  </si>
  <si>
    <t>Turku</t>
  </si>
  <si>
    <t>Pori</t>
  </si>
  <si>
    <t>Hämeenlinna</t>
  </si>
  <si>
    <t>Tampere</t>
  </si>
  <si>
    <t>Lahti</t>
  </si>
  <si>
    <t>Kouvola</t>
  </si>
  <si>
    <t>Lappeenranta</t>
  </si>
  <si>
    <t>Mikkeli</t>
  </si>
  <si>
    <t>Kuopio</t>
  </si>
  <si>
    <t>Joensuu</t>
  </si>
  <si>
    <t>Jyväskylä</t>
  </si>
  <si>
    <t>Seinäjoki</t>
  </si>
  <si>
    <t>Vaasa</t>
  </si>
  <si>
    <t>Kokkola</t>
  </si>
  <si>
    <t>Oulu</t>
  </si>
  <si>
    <t>Kajaani</t>
  </si>
  <si>
    <t>Rovaniemi</t>
  </si>
  <si>
    <t>Vuonna 2017 vapautuneet maakunnittain</t>
  </si>
  <si>
    <t>Vapautuneiden märä maakuntien suurimmissa kunnissa ja osuus maakunnan vapautuneista</t>
  </si>
  <si>
    <t>&lt;3 kk</t>
  </si>
  <si>
    <t>3&lt;6 kk</t>
  </si>
  <si>
    <t>6&lt;12 KK</t>
  </si>
  <si>
    <t>1-3 v</t>
  </si>
  <si>
    <t>yli 3 v</t>
  </si>
  <si>
    <t>Etelä-Suomen rikosseuraamusalue</t>
  </si>
  <si>
    <t>Itä- ja Pohjois-Suomen rikosseuraamusalue</t>
  </si>
  <si>
    <t>Länsi-Suomen rikosseuraamusalue</t>
  </si>
  <si>
    <t>vankeusvangit</t>
  </si>
  <si>
    <t>Tutkintavangit</t>
  </si>
  <si>
    <t>Sakkovangit</t>
  </si>
  <si>
    <t>Valvotussa koevapaudessa keskimäärin päivittäin</t>
  </si>
  <si>
    <t>Vankien päivittäinen keskimäärä vuonna 2017</t>
  </si>
  <si>
    <t>Alueen vankiloista 2017 vapautuneiden alle 18-vuotiaat lapset</t>
  </si>
  <si>
    <t>Vankeusvankien suorittama aika</t>
  </si>
  <si>
    <t>Vankeusvankien tuomion pituus</t>
  </si>
  <si>
    <t>6&lt;12 kk</t>
  </si>
  <si>
    <t>Vapautuneiden alle 18-vuotiaat lapset*</t>
  </si>
  <si>
    <t>* Tieto Vatin sosiaalinen tilanne taulusta</t>
  </si>
  <si>
    <t>Ulkomaan kansalaisia vankilassa keskimäärin päivittäin</t>
  </si>
  <si>
    <t>Vuonna 2017 yhdyskuntaseuraamuksen päättäneet maakunnittain</t>
  </si>
  <si>
    <t>Päättyneet YKP</t>
  </si>
  <si>
    <t>Päättyneet VALRA</t>
  </si>
  <si>
    <t>Päättyneet ERN</t>
  </si>
  <si>
    <t>Päättyneet NR</t>
  </si>
  <si>
    <t>Päättyneet EAV</t>
  </si>
  <si>
    <t>Yhdyskuntaseuraamusasiakkaiden päivittäinen keskimäärä vuonna 2017</t>
  </si>
  <si>
    <t>YKP</t>
  </si>
  <si>
    <t>VALRA</t>
  </si>
  <si>
    <t>ERN</t>
  </si>
  <si>
    <t>NR</t>
  </si>
  <si>
    <t>EAV</t>
  </si>
  <si>
    <t>Yhdyskuntapalvelutuomion pituus</t>
  </si>
  <si>
    <t>Ahvenanmaa</t>
  </si>
  <si>
    <t>Yhdyskuntaseuraamuksen päättäneet maakuntien suurimmissa kunnissa ja osuus maakunnan kokonaismäärästä</t>
  </si>
  <si>
    <t>Aika seuraamuksen alkamisesta päättymiseen</t>
  </si>
  <si>
    <t>Yhteensä *</t>
  </si>
  <si>
    <t>*) kokonaisluvusta puuttuu 99 alkamatta jäänyttä yhdyskuntapalvelua</t>
  </si>
  <si>
    <t>&lt;30 h</t>
  </si>
  <si>
    <t>30 &lt;90 h</t>
  </si>
  <si>
    <t>90 &lt;180 h</t>
  </si>
  <si>
    <t>180-240 h</t>
  </si>
  <si>
    <t>Aika seuraamuksen alkamisesta päättymiseen (vuonna 2017 päättyneissä seuraamuksissa)</t>
  </si>
  <si>
    <t>Yhdyskuntapalvelutuomion pituus (vuonna 2017 päättyneissä seuraamuksissa)</t>
  </si>
  <si>
    <t>Tietoja alueittain vuonna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</si>
</sst>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62">
    <xf numFmtId="0" fontId="0" fillId="0" borderId="0" xfId="0"/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164" fontId="0" fillId="0" borderId="0" xfId="0" applyNumberFormat="1" applyFill="1" applyBorder="1"/>
    <xf numFmtId="1" fontId="0" fillId="0" borderId="0" xfId="1" applyNumberFormat="1" applyFont="1" applyBorder="1"/>
    <xf numFmtId="0" fontId="2" fillId="0" borderId="0" xfId="0" applyFont="1" applyBorder="1"/>
    <xf numFmtId="0" fontId="6" fillId="0" borderId="0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center" wrapText="1"/>
    </xf>
    <xf numFmtId="164" fontId="6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wrapText="1"/>
    </xf>
    <xf numFmtId="9" fontId="6" fillId="0" borderId="0" xfId="1" applyFont="1" applyBorder="1" applyAlignment="1">
      <alignment horizontal="right" vertical="top"/>
    </xf>
    <xf numFmtId="0" fontId="2" fillId="0" borderId="0" xfId="0" applyFont="1" applyFill="1" applyBorder="1"/>
    <xf numFmtId="0" fontId="2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3" applyFont="1" applyBorder="1" applyAlignment="1">
      <alignment horizontal="left" vertical="top" wrapText="1"/>
    </xf>
    <xf numFmtId="3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6" fillId="0" borderId="0" xfId="3" applyFont="1" applyBorder="1" applyAlignment="1">
      <alignment horizontal="left" vertical="top" wrapText="1"/>
    </xf>
    <xf numFmtId="0" fontId="8" fillId="0" borderId="0" xfId="0" applyFont="1" applyFill="1" applyBorder="1"/>
    <xf numFmtId="0" fontId="9" fillId="0" borderId="0" xfId="3" applyFont="1" applyBorder="1" applyAlignment="1">
      <alignment horizontal="left" vertical="top" wrapText="1"/>
    </xf>
    <xf numFmtId="164" fontId="9" fillId="0" borderId="0" xfId="3" applyNumberFormat="1" applyFont="1" applyBorder="1" applyAlignment="1">
      <alignment horizontal="right" vertical="top"/>
    </xf>
    <xf numFmtId="164" fontId="6" fillId="0" borderId="1" xfId="3" applyNumberFormat="1" applyFont="1" applyBorder="1" applyAlignment="1">
      <alignment horizontal="right" vertical="top"/>
    </xf>
    <xf numFmtId="165" fontId="6" fillId="0" borderId="2" xfId="3" applyNumberFormat="1" applyFont="1" applyBorder="1" applyAlignment="1">
      <alignment horizontal="right" vertical="top"/>
    </xf>
    <xf numFmtId="164" fontId="9" fillId="0" borderId="1" xfId="3" applyNumberFormat="1" applyFont="1" applyBorder="1" applyAlignment="1">
      <alignment horizontal="right" vertical="top"/>
    </xf>
    <xf numFmtId="165" fontId="9" fillId="0" borderId="2" xfId="3" applyNumberFormat="1" applyFont="1" applyBorder="1" applyAlignment="1">
      <alignment horizontal="right" vertical="top"/>
    </xf>
    <xf numFmtId="0" fontId="9" fillId="0" borderId="0" xfId="3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166" fontId="0" fillId="0" borderId="2" xfId="0" applyNumberFormat="1" applyBorder="1"/>
    <xf numFmtId="166" fontId="2" fillId="0" borderId="2" xfId="0" applyNumberFormat="1" applyFont="1" applyBorder="1"/>
    <xf numFmtId="166" fontId="2" fillId="0" borderId="0" xfId="0" applyNumberFormat="1" applyFont="1" applyBorder="1"/>
    <xf numFmtId="164" fontId="4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3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</cellXfs>
  <cellStyles count="4">
    <cellStyle name="Normaali" xfId="0" builtinId="0"/>
    <cellStyle name="Normaali_Taul1" xfId="2"/>
    <cellStyle name="Normaali_Taul1_1" xf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35" zoomScaleNormal="100" workbookViewId="0">
      <selection activeCell="E55" sqref="E55"/>
    </sheetView>
  </sheetViews>
  <sheetFormatPr defaultRowHeight="15" x14ac:dyDescent="0.25"/>
  <cols>
    <col min="1" max="1" width="22.5703125" style="1" customWidth="1"/>
    <col min="2" max="2" width="13.7109375" style="1" customWidth="1"/>
    <col min="3" max="3" width="12.28515625" style="1" customWidth="1"/>
    <col min="4" max="4" width="11.7109375" style="1" customWidth="1"/>
    <col min="5" max="5" width="11.85546875" style="1" customWidth="1"/>
    <col min="6" max="7" width="9.140625" style="1"/>
    <col min="8" max="8" width="11.28515625" style="1" customWidth="1"/>
    <col min="9" max="9" width="10.42578125" style="1" customWidth="1"/>
    <col min="10" max="10" width="12.28515625" style="1" customWidth="1"/>
    <col min="11" max="11" width="14.7109375" style="1" customWidth="1"/>
    <col min="12" max="16384" width="9.140625" style="1"/>
  </cols>
  <sheetData>
    <row r="1" spans="1:11" x14ac:dyDescent="0.25">
      <c r="A1" s="10" t="s">
        <v>52</v>
      </c>
    </row>
    <row r="3" spans="1:11" ht="60" x14ac:dyDescent="0.25">
      <c r="B3" s="5" t="s">
        <v>24</v>
      </c>
      <c r="C3" s="5" t="s">
        <v>29</v>
      </c>
      <c r="D3" s="5" t="s">
        <v>30</v>
      </c>
      <c r="E3" s="5" t="s">
        <v>31</v>
      </c>
      <c r="F3" s="52" t="s">
        <v>23</v>
      </c>
      <c r="G3" s="52"/>
      <c r="H3" s="6" t="s">
        <v>25</v>
      </c>
      <c r="I3" s="6" t="s">
        <v>26</v>
      </c>
      <c r="J3" s="5" t="s">
        <v>28</v>
      </c>
      <c r="K3" s="5" t="s">
        <v>71</v>
      </c>
    </row>
    <row r="4" spans="1:11" x14ac:dyDescent="0.25">
      <c r="B4" s="7" t="s">
        <v>1</v>
      </c>
      <c r="C4" s="7" t="s">
        <v>27</v>
      </c>
      <c r="D4" s="7" t="s">
        <v>27</v>
      </c>
      <c r="E4" s="7" t="s">
        <v>27</v>
      </c>
      <c r="F4" s="7" t="s">
        <v>1</v>
      </c>
      <c r="G4" s="7" t="s">
        <v>27</v>
      </c>
      <c r="H4" s="7" t="s">
        <v>1</v>
      </c>
      <c r="I4" s="7" t="s">
        <v>1</v>
      </c>
      <c r="J4" s="7" t="s">
        <v>1</v>
      </c>
      <c r="K4" s="7" t="s">
        <v>1</v>
      </c>
    </row>
    <row r="5" spans="1:11" x14ac:dyDescent="0.25">
      <c r="A5" s="1" t="s">
        <v>0</v>
      </c>
      <c r="B5" s="2">
        <v>332</v>
      </c>
      <c r="C5" s="2">
        <v>50.602409638554214</v>
      </c>
      <c r="D5" s="2">
        <v>9.9397590361445776</v>
      </c>
      <c r="E5" s="2">
        <v>39.457831325301207</v>
      </c>
      <c r="F5" s="1">
        <v>27</v>
      </c>
      <c r="G5" s="9">
        <f t="shared" ref="G5:G26" si="0">F5/B5*100</f>
        <v>8.1325301204819276</v>
      </c>
      <c r="H5" s="1">
        <v>8</v>
      </c>
      <c r="I5" s="3">
        <v>3</v>
      </c>
      <c r="J5" s="3">
        <v>310</v>
      </c>
      <c r="K5" s="3">
        <v>32</v>
      </c>
    </row>
    <row r="6" spans="1:11" x14ac:dyDescent="0.25">
      <c r="A6" s="1" t="s">
        <v>2</v>
      </c>
      <c r="B6" s="2">
        <v>1709</v>
      </c>
      <c r="C6" s="2">
        <v>55.236980690462261</v>
      </c>
      <c r="D6" s="2">
        <v>27.325921591574019</v>
      </c>
      <c r="E6" s="2">
        <v>17.43709771796372</v>
      </c>
      <c r="F6" s="1">
        <v>173</v>
      </c>
      <c r="G6" s="9">
        <f t="shared" si="0"/>
        <v>10.122878876535985</v>
      </c>
      <c r="H6" s="1">
        <v>72</v>
      </c>
      <c r="I6" s="3">
        <v>9</v>
      </c>
      <c r="J6" s="3">
        <v>231</v>
      </c>
      <c r="K6" s="3">
        <v>1088</v>
      </c>
    </row>
    <row r="7" spans="1:11" x14ac:dyDescent="0.25">
      <c r="A7" s="1" t="s">
        <v>3</v>
      </c>
      <c r="B7" s="1">
        <v>440</v>
      </c>
      <c r="C7" s="4">
        <v>58.18181818181818</v>
      </c>
      <c r="D7" s="4">
        <v>30.90909090909091</v>
      </c>
      <c r="E7" s="4">
        <v>10.909090909090908</v>
      </c>
      <c r="F7" s="1">
        <v>58</v>
      </c>
      <c r="G7" s="9">
        <f t="shared" si="0"/>
        <v>13.18181818181818</v>
      </c>
      <c r="H7" s="1">
        <v>15</v>
      </c>
      <c r="I7" s="3">
        <v>1</v>
      </c>
      <c r="J7" s="3">
        <v>25</v>
      </c>
      <c r="K7" s="3">
        <v>298</v>
      </c>
    </row>
    <row r="8" spans="1:11" x14ac:dyDescent="0.25">
      <c r="A8" s="1" t="s">
        <v>4</v>
      </c>
      <c r="B8" s="1">
        <v>213</v>
      </c>
      <c r="C8" s="4">
        <v>67.136150234741791</v>
      </c>
      <c r="D8" s="4">
        <v>17.370892018779344</v>
      </c>
      <c r="E8" s="4">
        <v>15.492957746478874</v>
      </c>
      <c r="F8" s="1">
        <v>22</v>
      </c>
      <c r="G8" s="9">
        <f t="shared" si="0"/>
        <v>10.328638497652582</v>
      </c>
      <c r="H8" s="3">
        <v>7</v>
      </c>
      <c r="I8" s="3">
        <v>0</v>
      </c>
      <c r="J8" s="3">
        <v>5</v>
      </c>
      <c r="K8" s="3">
        <v>151</v>
      </c>
    </row>
    <row r="9" spans="1:11" x14ac:dyDescent="0.25">
      <c r="A9" s="1" t="s">
        <v>5</v>
      </c>
      <c r="B9" s="1">
        <v>132</v>
      </c>
      <c r="C9" s="4">
        <v>59.848484848484851</v>
      </c>
      <c r="D9" s="4">
        <v>27.272727272727273</v>
      </c>
      <c r="E9" s="4">
        <v>12.878787878787879</v>
      </c>
      <c r="F9" s="1">
        <v>21</v>
      </c>
      <c r="G9" s="9">
        <f t="shared" si="0"/>
        <v>15.909090909090908</v>
      </c>
      <c r="H9" s="3">
        <v>3</v>
      </c>
      <c r="I9" s="3">
        <v>0</v>
      </c>
      <c r="J9" s="3">
        <v>4</v>
      </c>
      <c r="K9" s="3">
        <v>88</v>
      </c>
    </row>
    <row r="10" spans="1:11" x14ac:dyDescent="0.25">
      <c r="A10" s="1" t="s">
        <v>6</v>
      </c>
      <c r="B10" s="1">
        <v>538</v>
      </c>
      <c r="C10" s="4">
        <v>54.832713754646839</v>
      </c>
      <c r="D10" s="4">
        <v>25.8364312267658</v>
      </c>
      <c r="E10" s="4">
        <v>19.330855018587361</v>
      </c>
      <c r="F10" s="1">
        <v>52</v>
      </c>
      <c r="G10" s="9">
        <f t="shared" si="0"/>
        <v>9.6654275092936803</v>
      </c>
      <c r="H10" s="3">
        <v>26</v>
      </c>
      <c r="I10" s="3">
        <v>2</v>
      </c>
      <c r="J10" s="3">
        <v>17</v>
      </c>
      <c r="K10" s="3">
        <v>398</v>
      </c>
    </row>
    <row r="11" spans="1:11" ht="15" customHeight="1" x14ac:dyDescent="0.25">
      <c r="A11" s="1" t="s">
        <v>7</v>
      </c>
      <c r="B11" s="1">
        <v>207</v>
      </c>
      <c r="C11" s="4">
        <v>60.386473429951693</v>
      </c>
      <c r="D11" s="4">
        <v>21.256038647342994</v>
      </c>
      <c r="E11" s="4">
        <v>18.357487922705314</v>
      </c>
      <c r="F11" s="1">
        <v>26</v>
      </c>
      <c r="G11" s="9">
        <f t="shared" si="0"/>
        <v>12.560386473429952</v>
      </c>
      <c r="H11" s="3">
        <v>9</v>
      </c>
      <c r="I11" s="3">
        <v>1</v>
      </c>
      <c r="J11" s="3">
        <v>7</v>
      </c>
      <c r="K11" s="3">
        <v>129</v>
      </c>
    </row>
    <row r="12" spans="1:11" x14ac:dyDescent="0.25">
      <c r="A12" s="1" t="s">
        <v>8</v>
      </c>
      <c r="B12" s="1">
        <v>138</v>
      </c>
      <c r="C12" s="4">
        <v>69.565217391304344</v>
      </c>
      <c r="D12" s="4">
        <v>13.043478260869565</v>
      </c>
      <c r="E12" s="4">
        <v>17.391304347826086</v>
      </c>
      <c r="F12" s="1">
        <v>12</v>
      </c>
      <c r="G12" s="9">
        <f t="shared" si="0"/>
        <v>8.695652173913043</v>
      </c>
      <c r="H12" s="3">
        <v>5</v>
      </c>
      <c r="I12" s="3">
        <v>0</v>
      </c>
      <c r="J12" s="3">
        <v>8</v>
      </c>
      <c r="K12" s="3">
        <v>84</v>
      </c>
    </row>
    <row r="13" spans="1:11" x14ac:dyDescent="0.25">
      <c r="A13" s="1" t="s">
        <v>9</v>
      </c>
      <c r="B13" s="1">
        <v>90</v>
      </c>
      <c r="C13" s="4">
        <v>55.555555555555557</v>
      </c>
      <c r="D13" s="4">
        <v>28.888888888888889</v>
      </c>
      <c r="E13" s="4">
        <v>15.555555555555555</v>
      </c>
      <c r="F13" s="1">
        <v>9</v>
      </c>
      <c r="G13" s="9">
        <f t="shared" si="0"/>
        <v>10</v>
      </c>
      <c r="H13" s="3">
        <v>3</v>
      </c>
      <c r="I13" s="3">
        <v>1</v>
      </c>
      <c r="J13" s="3">
        <v>2</v>
      </c>
      <c r="K13" s="3">
        <v>62</v>
      </c>
    </row>
    <row r="14" spans="1:11" x14ac:dyDescent="0.25">
      <c r="A14" s="1" t="s">
        <v>10</v>
      </c>
      <c r="B14" s="1">
        <v>116</v>
      </c>
      <c r="C14" s="4">
        <v>76.724137931034477</v>
      </c>
      <c r="D14" s="4">
        <v>15.517241379310345</v>
      </c>
      <c r="E14" s="4">
        <v>7.7586206896551726</v>
      </c>
      <c r="F14" s="1">
        <v>14</v>
      </c>
      <c r="G14" s="9">
        <f t="shared" si="0"/>
        <v>12.068965517241379</v>
      </c>
      <c r="H14" s="3">
        <v>0</v>
      </c>
      <c r="I14" s="3">
        <v>0</v>
      </c>
      <c r="J14" s="3">
        <v>2</v>
      </c>
      <c r="K14" s="3">
        <v>75</v>
      </c>
    </row>
    <row r="15" spans="1:11" x14ac:dyDescent="0.25">
      <c r="A15" s="1" t="s">
        <v>11</v>
      </c>
      <c r="B15" s="1">
        <v>181</v>
      </c>
      <c r="C15" s="4">
        <v>60.773480662983424</v>
      </c>
      <c r="D15" s="4">
        <v>22.651933701657459</v>
      </c>
      <c r="E15" s="4">
        <v>16.574585635359117</v>
      </c>
      <c r="F15" s="1">
        <v>15</v>
      </c>
      <c r="G15" s="9">
        <f t="shared" si="0"/>
        <v>8.2872928176795568</v>
      </c>
      <c r="H15" s="3">
        <v>2</v>
      </c>
      <c r="I15" s="3">
        <v>0</v>
      </c>
      <c r="J15" s="3">
        <v>7</v>
      </c>
      <c r="K15" s="3">
        <v>131</v>
      </c>
    </row>
    <row r="16" spans="1:11" x14ac:dyDescent="0.25">
      <c r="A16" s="1" t="s">
        <v>12</v>
      </c>
      <c r="B16" s="1">
        <v>153</v>
      </c>
      <c r="C16" s="4">
        <v>68.627450980392155</v>
      </c>
      <c r="D16" s="4">
        <v>13.071895424836601</v>
      </c>
      <c r="E16" s="4">
        <v>18.300653594771241</v>
      </c>
      <c r="F16" s="1">
        <v>11</v>
      </c>
      <c r="G16" s="9">
        <f t="shared" si="0"/>
        <v>7.18954248366013</v>
      </c>
      <c r="H16" s="3">
        <v>7</v>
      </c>
      <c r="I16" s="3">
        <v>3</v>
      </c>
      <c r="J16" s="3">
        <v>7</v>
      </c>
      <c r="K16" s="3">
        <v>108</v>
      </c>
    </row>
    <row r="17" spans="1:11" ht="15" customHeight="1" x14ac:dyDescent="0.25">
      <c r="A17" s="1" t="s">
        <v>13</v>
      </c>
      <c r="B17" s="1">
        <v>285</v>
      </c>
      <c r="C17" s="4">
        <v>69.824561403508767</v>
      </c>
      <c r="D17" s="4">
        <v>16.140350877192983</v>
      </c>
      <c r="E17" s="4">
        <v>14.035087719298245</v>
      </c>
      <c r="F17" s="1">
        <v>42</v>
      </c>
      <c r="G17" s="9">
        <f t="shared" si="0"/>
        <v>14.736842105263156</v>
      </c>
      <c r="H17" s="3">
        <v>13</v>
      </c>
      <c r="I17" s="3">
        <v>2</v>
      </c>
      <c r="J17" s="3">
        <v>6</v>
      </c>
      <c r="K17" s="3">
        <v>201</v>
      </c>
    </row>
    <row r="18" spans="1:11" x14ac:dyDescent="0.25">
      <c r="A18" s="1" t="s">
        <v>14</v>
      </c>
      <c r="B18" s="1">
        <v>118</v>
      </c>
      <c r="C18" s="4">
        <v>77.966101694915253</v>
      </c>
      <c r="D18" s="4">
        <v>8.4745762711864412</v>
      </c>
      <c r="E18" s="4">
        <v>13.559322033898304</v>
      </c>
      <c r="F18" s="1">
        <v>8</v>
      </c>
      <c r="G18" s="9">
        <f t="shared" si="0"/>
        <v>6.7796610169491522</v>
      </c>
      <c r="H18" s="3">
        <v>3</v>
      </c>
      <c r="I18" s="3">
        <v>0</v>
      </c>
      <c r="J18" s="3">
        <v>3</v>
      </c>
      <c r="K18" s="3">
        <v>124</v>
      </c>
    </row>
    <row r="19" spans="1:11" x14ac:dyDescent="0.25">
      <c r="A19" s="1" t="s">
        <v>15</v>
      </c>
      <c r="B19" s="1">
        <v>95</v>
      </c>
      <c r="C19" s="4">
        <v>70.526315789473685</v>
      </c>
      <c r="D19" s="4">
        <v>10.526315789473685</v>
      </c>
      <c r="E19" s="4">
        <v>18.94736842105263</v>
      </c>
      <c r="F19" s="1">
        <v>8</v>
      </c>
      <c r="G19" s="9">
        <f t="shared" si="0"/>
        <v>8.4210526315789469</v>
      </c>
      <c r="H19" s="3">
        <v>5</v>
      </c>
      <c r="I19" s="3">
        <v>0</v>
      </c>
      <c r="J19" s="3">
        <v>9</v>
      </c>
      <c r="K19" s="3">
        <v>51</v>
      </c>
    </row>
    <row r="20" spans="1:11" ht="15" customHeight="1" x14ac:dyDescent="0.25">
      <c r="A20" s="1" t="s">
        <v>16</v>
      </c>
      <c r="B20" s="1">
        <v>22</v>
      </c>
      <c r="C20" s="4">
        <v>81.818181818181813</v>
      </c>
      <c r="D20" s="4">
        <v>4.5454545454545459</v>
      </c>
      <c r="E20" s="4">
        <v>13.636363636363637</v>
      </c>
      <c r="F20" s="1">
        <v>1</v>
      </c>
      <c r="G20" s="9">
        <f t="shared" si="0"/>
        <v>4.5454545454545459</v>
      </c>
      <c r="H20" s="3">
        <v>0</v>
      </c>
      <c r="I20" s="3">
        <v>0</v>
      </c>
      <c r="J20" s="3">
        <v>0</v>
      </c>
      <c r="K20" s="3">
        <v>18</v>
      </c>
    </row>
    <row r="21" spans="1:11" x14ac:dyDescent="0.25">
      <c r="A21" s="1" t="s">
        <v>17</v>
      </c>
      <c r="B21" s="1">
        <v>343</v>
      </c>
      <c r="C21" s="4">
        <v>55.393586005830905</v>
      </c>
      <c r="D21" s="4">
        <v>25.655976676384839</v>
      </c>
      <c r="E21" s="4">
        <v>18.950437317784257</v>
      </c>
      <c r="F21" s="1">
        <v>34</v>
      </c>
      <c r="G21" s="9">
        <f t="shared" si="0"/>
        <v>9.9125364431486886</v>
      </c>
      <c r="H21" s="3">
        <v>14</v>
      </c>
      <c r="I21" s="3">
        <v>0</v>
      </c>
      <c r="J21" s="3">
        <v>8</v>
      </c>
      <c r="K21" s="3">
        <v>233</v>
      </c>
    </row>
    <row r="22" spans="1:11" x14ac:dyDescent="0.25">
      <c r="A22" s="1" t="s">
        <v>18</v>
      </c>
      <c r="B22" s="1">
        <v>37</v>
      </c>
      <c r="C22" s="4">
        <v>59.45945945945946</v>
      </c>
      <c r="D22" s="4">
        <v>32.432432432432435</v>
      </c>
      <c r="E22" s="4">
        <v>8.1081081081081088</v>
      </c>
      <c r="F22" s="1">
        <v>4</v>
      </c>
      <c r="G22" s="9">
        <f t="shared" si="0"/>
        <v>10.810810810810811</v>
      </c>
      <c r="H22" s="3">
        <v>1</v>
      </c>
      <c r="I22" s="3">
        <v>0</v>
      </c>
      <c r="J22" s="3">
        <v>0</v>
      </c>
      <c r="K22" s="3">
        <v>25</v>
      </c>
    </row>
    <row r="23" spans="1:11" ht="15" customHeight="1" x14ac:dyDescent="0.25">
      <c r="A23" s="1" t="s">
        <v>19</v>
      </c>
      <c r="B23" s="1">
        <v>133</v>
      </c>
      <c r="C23" s="4">
        <v>58.646616541353382</v>
      </c>
      <c r="D23" s="4">
        <v>21.804511278195488</v>
      </c>
      <c r="E23" s="4">
        <v>19.548872180451127</v>
      </c>
      <c r="F23" s="1">
        <v>10</v>
      </c>
      <c r="G23" s="9">
        <f t="shared" si="0"/>
        <v>7.518796992481203</v>
      </c>
      <c r="H23" s="3">
        <v>3</v>
      </c>
      <c r="I23" s="3">
        <v>0</v>
      </c>
      <c r="J23" s="3">
        <v>6</v>
      </c>
      <c r="K23" s="3">
        <v>106</v>
      </c>
    </row>
    <row r="24" spans="1:11" x14ac:dyDescent="0.25">
      <c r="A24" s="1" t="s">
        <v>20</v>
      </c>
      <c r="B24" s="3">
        <v>7</v>
      </c>
      <c r="C24" s="8">
        <v>85.714285714285708</v>
      </c>
      <c r="D24" s="8">
        <v>14.285714285714286</v>
      </c>
      <c r="E24" s="8">
        <v>0</v>
      </c>
      <c r="G24" s="9">
        <f t="shared" si="0"/>
        <v>0</v>
      </c>
      <c r="H24" s="3">
        <v>0</v>
      </c>
      <c r="I24" s="3">
        <v>0</v>
      </c>
      <c r="J24" s="3">
        <v>2</v>
      </c>
      <c r="K24" s="3">
        <v>3</v>
      </c>
    </row>
    <row r="25" spans="1:11" x14ac:dyDescent="0.25">
      <c r="A25" s="1" t="s">
        <v>21</v>
      </c>
      <c r="B25" s="1">
        <v>287</v>
      </c>
      <c r="C25" s="4">
        <v>22.99651567944251</v>
      </c>
      <c r="D25" s="4">
        <v>11.846689895470384</v>
      </c>
      <c r="E25" s="8">
        <v>65.156794425087114</v>
      </c>
      <c r="F25" s="1">
        <v>24</v>
      </c>
      <c r="G25" s="9">
        <f t="shared" si="0"/>
        <v>8.3623693379790947</v>
      </c>
      <c r="H25" s="3">
        <v>14</v>
      </c>
      <c r="I25" s="3">
        <v>0</v>
      </c>
      <c r="J25" s="3">
        <v>199</v>
      </c>
      <c r="K25" s="3">
        <v>59</v>
      </c>
    </row>
    <row r="26" spans="1:11" ht="15" customHeight="1" x14ac:dyDescent="0.25">
      <c r="A26" s="3" t="s">
        <v>22</v>
      </c>
      <c r="B26" s="4">
        <f>SUM(B5:B25)</f>
        <v>5576</v>
      </c>
      <c r="C26" s="4">
        <v>57.352941176470587</v>
      </c>
      <c r="D26" s="4">
        <v>22.345767575322814</v>
      </c>
      <c r="E26" s="4">
        <v>20.301291248206599</v>
      </c>
      <c r="F26" s="4">
        <f>SUM(F5:F25)</f>
        <v>571</v>
      </c>
      <c r="G26" s="9">
        <f t="shared" si="0"/>
        <v>10.240315638450502</v>
      </c>
      <c r="H26" s="1">
        <f>SUM(H5:H25)</f>
        <v>210</v>
      </c>
      <c r="I26" s="1">
        <f>SUM(I5:I25)</f>
        <v>22</v>
      </c>
      <c r="J26" s="1">
        <f>SUM(J5:J25)</f>
        <v>858</v>
      </c>
      <c r="K26" s="3">
        <f>SUM(K5:K25)</f>
        <v>3464</v>
      </c>
    </row>
    <row r="27" spans="1:11" x14ac:dyDescent="0.25">
      <c r="A27" s="23" t="s">
        <v>72</v>
      </c>
    </row>
    <row r="29" spans="1:11" ht="15" customHeight="1" x14ac:dyDescent="0.25">
      <c r="A29" s="16" t="s">
        <v>53</v>
      </c>
    </row>
    <row r="30" spans="1:11" x14ac:dyDescent="0.25">
      <c r="A30" s="14"/>
      <c r="B30" s="14"/>
      <c r="C30" s="12"/>
      <c r="D30" s="12"/>
    </row>
    <row r="31" spans="1:11" ht="15" customHeight="1" x14ac:dyDescent="0.25">
      <c r="A31" s="51" t="s">
        <v>2</v>
      </c>
      <c r="B31" s="11" t="s">
        <v>32</v>
      </c>
      <c r="C31" s="13">
        <v>217</v>
      </c>
      <c r="D31" s="15">
        <f>C31/B6</f>
        <v>0.12697483908718549</v>
      </c>
    </row>
    <row r="32" spans="1:11" x14ac:dyDescent="0.25">
      <c r="A32" s="51"/>
      <c r="B32" s="11" t="s">
        <v>33</v>
      </c>
      <c r="C32" s="13">
        <v>934</v>
      </c>
      <c r="D32" s="15">
        <f>C32/B6</f>
        <v>0.54651843183148041</v>
      </c>
    </row>
    <row r="33" spans="1:4" x14ac:dyDescent="0.25">
      <c r="A33" s="51"/>
      <c r="B33" s="11" t="s">
        <v>34</v>
      </c>
      <c r="C33" s="13">
        <v>283</v>
      </c>
      <c r="D33" s="15">
        <f>C33/B6</f>
        <v>0.16559391456992392</v>
      </c>
    </row>
    <row r="34" spans="1:4" x14ac:dyDescent="0.25">
      <c r="A34" s="11" t="s">
        <v>3</v>
      </c>
      <c r="B34" s="11" t="s">
        <v>35</v>
      </c>
      <c r="C34" s="13">
        <v>255</v>
      </c>
      <c r="D34" s="15">
        <f>C34/B7</f>
        <v>0.57954545454545459</v>
      </c>
    </row>
    <row r="35" spans="1:4" ht="15" customHeight="1" x14ac:dyDescent="0.25">
      <c r="A35" s="11" t="s">
        <v>4</v>
      </c>
      <c r="B35" s="11" t="s">
        <v>36</v>
      </c>
      <c r="C35" s="13">
        <v>114</v>
      </c>
      <c r="D35" s="15">
        <f>C35/B8</f>
        <v>0.53521126760563376</v>
      </c>
    </row>
    <row r="36" spans="1:4" x14ac:dyDescent="0.25">
      <c r="A36" s="11" t="s">
        <v>5</v>
      </c>
      <c r="B36" s="11" t="s">
        <v>37</v>
      </c>
      <c r="C36" s="13">
        <v>61</v>
      </c>
      <c r="D36" s="15">
        <f t="shared" ref="D36:D50" si="1">C36/B9</f>
        <v>0.4621212121212121</v>
      </c>
    </row>
    <row r="37" spans="1:4" x14ac:dyDescent="0.25">
      <c r="A37" s="11" t="s">
        <v>6</v>
      </c>
      <c r="B37" s="11" t="s">
        <v>38</v>
      </c>
      <c r="C37" s="13">
        <v>308</v>
      </c>
      <c r="D37" s="15">
        <f t="shared" si="1"/>
        <v>0.57249070631970256</v>
      </c>
    </row>
    <row r="38" spans="1:4" ht="15" customHeight="1" x14ac:dyDescent="0.25">
      <c r="A38" s="11" t="s">
        <v>7</v>
      </c>
      <c r="B38" s="11" t="s">
        <v>39</v>
      </c>
      <c r="C38" s="13">
        <v>153</v>
      </c>
      <c r="D38" s="15">
        <f t="shared" si="1"/>
        <v>0.73913043478260865</v>
      </c>
    </row>
    <row r="39" spans="1:4" x14ac:dyDescent="0.25">
      <c r="A39" s="11" t="s">
        <v>8</v>
      </c>
      <c r="B39" s="11" t="s">
        <v>40</v>
      </c>
      <c r="C39" s="13">
        <v>83</v>
      </c>
      <c r="D39" s="15">
        <f t="shared" si="1"/>
        <v>0.60144927536231885</v>
      </c>
    </row>
    <row r="40" spans="1:4" x14ac:dyDescent="0.25">
      <c r="A40" s="11" t="s">
        <v>9</v>
      </c>
      <c r="B40" s="11" t="s">
        <v>41</v>
      </c>
      <c r="C40" s="13">
        <v>52</v>
      </c>
      <c r="D40" s="15">
        <f t="shared" si="1"/>
        <v>0.57777777777777772</v>
      </c>
    </row>
    <row r="41" spans="1:4" ht="15" customHeight="1" x14ac:dyDescent="0.25">
      <c r="A41" s="11" t="s">
        <v>10</v>
      </c>
      <c r="B41" s="11" t="s">
        <v>42</v>
      </c>
      <c r="C41" s="13">
        <v>42</v>
      </c>
      <c r="D41" s="15">
        <f t="shared" si="1"/>
        <v>0.36206896551724138</v>
      </c>
    </row>
    <row r="42" spans="1:4" x14ac:dyDescent="0.25">
      <c r="A42" s="11" t="s">
        <v>11</v>
      </c>
      <c r="B42" s="11" t="s">
        <v>43</v>
      </c>
      <c r="C42" s="13">
        <v>112</v>
      </c>
      <c r="D42" s="15">
        <f t="shared" si="1"/>
        <v>0.61878453038674031</v>
      </c>
    </row>
    <row r="43" spans="1:4" x14ac:dyDescent="0.25">
      <c r="A43" s="11" t="s">
        <v>12</v>
      </c>
      <c r="B43" s="11" t="s">
        <v>44</v>
      </c>
      <c r="C43" s="13">
        <v>79</v>
      </c>
      <c r="D43" s="15">
        <f t="shared" si="1"/>
        <v>0.5163398692810458</v>
      </c>
    </row>
    <row r="44" spans="1:4" ht="15" customHeight="1" x14ac:dyDescent="0.25">
      <c r="A44" s="11" t="s">
        <v>13</v>
      </c>
      <c r="B44" s="11" t="s">
        <v>45</v>
      </c>
      <c r="C44" s="13">
        <v>190</v>
      </c>
      <c r="D44" s="15">
        <f t="shared" si="1"/>
        <v>0.66666666666666663</v>
      </c>
    </row>
    <row r="45" spans="1:4" x14ac:dyDescent="0.25">
      <c r="A45" s="11" t="s">
        <v>14</v>
      </c>
      <c r="B45" s="11" t="s">
        <v>46</v>
      </c>
      <c r="C45" s="13">
        <v>47</v>
      </c>
      <c r="D45" s="15">
        <f t="shared" si="1"/>
        <v>0.39830508474576271</v>
      </c>
    </row>
    <row r="46" spans="1:4" x14ac:dyDescent="0.25">
      <c r="A46" s="11" t="s">
        <v>15</v>
      </c>
      <c r="B46" s="11" t="s">
        <v>47</v>
      </c>
      <c r="C46" s="13">
        <v>65</v>
      </c>
      <c r="D46" s="15">
        <f t="shared" si="1"/>
        <v>0.68421052631578949</v>
      </c>
    </row>
    <row r="47" spans="1:4" ht="15" customHeight="1" x14ac:dyDescent="0.25">
      <c r="A47" s="11" t="s">
        <v>16</v>
      </c>
      <c r="B47" s="11" t="s">
        <v>48</v>
      </c>
      <c r="C47" s="13">
        <v>16</v>
      </c>
      <c r="D47" s="15">
        <f t="shared" si="1"/>
        <v>0.72727272727272729</v>
      </c>
    </row>
    <row r="48" spans="1:4" x14ac:dyDescent="0.25">
      <c r="A48" s="11" t="s">
        <v>17</v>
      </c>
      <c r="B48" s="11" t="s">
        <v>49</v>
      </c>
      <c r="C48" s="13">
        <v>216</v>
      </c>
      <c r="D48" s="15">
        <f t="shared" si="1"/>
        <v>0.62973760932944611</v>
      </c>
    </row>
    <row r="49" spans="1:7" x14ac:dyDescent="0.25">
      <c r="A49" s="11" t="s">
        <v>18</v>
      </c>
      <c r="B49" s="11" t="s">
        <v>50</v>
      </c>
      <c r="C49" s="13">
        <v>23</v>
      </c>
      <c r="D49" s="15">
        <f t="shared" si="1"/>
        <v>0.6216216216216216</v>
      </c>
    </row>
    <row r="50" spans="1:7" ht="15" customHeight="1" x14ac:dyDescent="0.25">
      <c r="A50" s="11" t="s">
        <v>19</v>
      </c>
      <c r="B50" s="11" t="s">
        <v>51</v>
      </c>
      <c r="C50" s="13">
        <v>47</v>
      </c>
      <c r="D50" s="15">
        <f t="shared" si="1"/>
        <v>0.35338345864661652</v>
      </c>
    </row>
    <row r="53" spans="1:7" x14ac:dyDescent="0.25">
      <c r="A53" s="17" t="s">
        <v>68</v>
      </c>
    </row>
    <row r="55" spans="1:7" x14ac:dyDescent="0.25">
      <c r="B55" s="21" t="s">
        <v>54</v>
      </c>
      <c r="C55" s="21" t="s">
        <v>55</v>
      </c>
      <c r="D55" s="21" t="s">
        <v>70</v>
      </c>
      <c r="E55" s="21" t="s">
        <v>57</v>
      </c>
      <c r="F55" s="21" t="s">
        <v>58</v>
      </c>
      <c r="G55" s="22" t="s">
        <v>22</v>
      </c>
    </row>
    <row r="56" spans="1:7" x14ac:dyDescent="0.25">
      <c r="A56" s="1" t="s">
        <v>0</v>
      </c>
      <c r="B56" s="1">
        <v>20</v>
      </c>
      <c r="C56" s="1">
        <v>10</v>
      </c>
      <c r="D56" s="1">
        <v>20</v>
      </c>
      <c r="E56" s="1">
        <v>96</v>
      </c>
      <c r="F56" s="1">
        <v>22</v>
      </c>
      <c r="G56" s="1">
        <v>168</v>
      </c>
    </row>
    <row r="57" spans="1:7" x14ac:dyDescent="0.25">
      <c r="A57" s="1" t="s">
        <v>2</v>
      </c>
      <c r="B57" s="1">
        <v>352</v>
      </c>
      <c r="C57" s="1">
        <v>133</v>
      </c>
      <c r="D57" s="1">
        <v>150</v>
      </c>
      <c r="E57" s="1">
        <v>265</v>
      </c>
      <c r="F57" s="1">
        <v>44</v>
      </c>
      <c r="G57" s="1">
        <v>944</v>
      </c>
    </row>
    <row r="58" spans="1:7" x14ac:dyDescent="0.25">
      <c r="A58" s="1" t="s">
        <v>3</v>
      </c>
      <c r="B58" s="1">
        <v>106</v>
      </c>
      <c r="C58" s="1">
        <v>38</v>
      </c>
      <c r="D58" s="1">
        <v>39</v>
      </c>
      <c r="E58" s="1">
        <v>61</v>
      </c>
      <c r="F58" s="1">
        <v>12</v>
      </c>
      <c r="G58" s="1">
        <v>256</v>
      </c>
    </row>
    <row r="59" spans="1:7" x14ac:dyDescent="0.25">
      <c r="A59" s="1" t="s">
        <v>4</v>
      </c>
      <c r="B59" s="1">
        <v>66</v>
      </c>
      <c r="C59" s="1">
        <v>28</v>
      </c>
      <c r="D59" s="1">
        <v>15</v>
      </c>
      <c r="E59" s="1">
        <v>23</v>
      </c>
      <c r="F59" s="1">
        <v>11</v>
      </c>
      <c r="G59" s="1">
        <v>143</v>
      </c>
    </row>
    <row r="60" spans="1:7" ht="15" customHeight="1" x14ac:dyDescent="0.25">
      <c r="A60" s="1" t="s">
        <v>5</v>
      </c>
      <c r="B60" s="1">
        <v>30</v>
      </c>
      <c r="C60" s="1">
        <v>17</v>
      </c>
      <c r="D60" s="1">
        <v>10</v>
      </c>
      <c r="E60" s="1">
        <v>18</v>
      </c>
      <c r="F60" s="1">
        <v>4</v>
      </c>
      <c r="G60" s="1">
        <v>79</v>
      </c>
    </row>
    <row r="61" spans="1:7" x14ac:dyDescent="0.25">
      <c r="A61" s="1" t="s">
        <v>6</v>
      </c>
      <c r="B61" s="1">
        <v>103</v>
      </c>
      <c r="C61" s="1">
        <v>52</v>
      </c>
      <c r="D61" s="1">
        <v>54</v>
      </c>
      <c r="E61" s="1">
        <v>71</v>
      </c>
      <c r="F61" s="1">
        <v>15</v>
      </c>
      <c r="G61" s="1">
        <v>295</v>
      </c>
    </row>
    <row r="62" spans="1:7" x14ac:dyDescent="0.25">
      <c r="A62" s="1" t="s">
        <v>7</v>
      </c>
      <c r="B62" s="1">
        <v>52</v>
      </c>
      <c r="C62" s="1">
        <v>21</v>
      </c>
      <c r="D62" s="1">
        <v>19</v>
      </c>
      <c r="E62" s="1">
        <v>30</v>
      </c>
      <c r="F62" s="1">
        <v>3</v>
      </c>
      <c r="G62" s="1">
        <v>125</v>
      </c>
    </row>
    <row r="63" spans="1:7" x14ac:dyDescent="0.25">
      <c r="A63" s="1" t="s">
        <v>8</v>
      </c>
      <c r="B63" s="1">
        <v>31</v>
      </c>
      <c r="C63" s="1">
        <v>13</v>
      </c>
      <c r="D63" s="1">
        <v>21</v>
      </c>
      <c r="E63" s="1">
        <v>24</v>
      </c>
      <c r="F63" s="1">
        <v>7</v>
      </c>
      <c r="G63" s="1">
        <v>96</v>
      </c>
    </row>
    <row r="64" spans="1:7" x14ac:dyDescent="0.25">
      <c r="A64" s="1" t="s">
        <v>9</v>
      </c>
      <c r="B64" s="1">
        <v>15</v>
      </c>
      <c r="C64" s="1">
        <v>11</v>
      </c>
      <c r="D64" s="1">
        <v>8</v>
      </c>
      <c r="E64" s="1">
        <v>13</v>
      </c>
      <c r="F64" s="1">
        <v>3</v>
      </c>
      <c r="G64" s="1">
        <v>50</v>
      </c>
    </row>
    <row r="65" spans="1:7" x14ac:dyDescent="0.25">
      <c r="A65" s="1" t="s">
        <v>10</v>
      </c>
      <c r="B65" s="1">
        <v>38</v>
      </c>
      <c r="C65" s="1">
        <v>13</v>
      </c>
      <c r="D65" s="1">
        <v>9</v>
      </c>
      <c r="E65" s="1">
        <v>22</v>
      </c>
      <c r="F65" s="1">
        <v>7</v>
      </c>
      <c r="G65" s="1">
        <v>89</v>
      </c>
    </row>
    <row r="66" spans="1:7" x14ac:dyDescent="0.25">
      <c r="A66" s="1" t="s">
        <v>11</v>
      </c>
      <c r="B66" s="1">
        <v>31</v>
      </c>
      <c r="C66" s="1">
        <v>19</v>
      </c>
      <c r="D66" s="1">
        <v>18</v>
      </c>
      <c r="E66" s="1">
        <v>36</v>
      </c>
      <c r="F66" s="1">
        <v>6</v>
      </c>
      <c r="G66" s="1">
        <v>110</v>
      </c>
    </row>
    <row r="67" spans="1:7" x14ac:dyDescent="0.25">
      <c r="A67" s="1" t="s">
        <v>12</v>
      </c>
      <c r="B67" s="1">
        <v>45</v>
      </c>
      <c r="C67" s="1">
        <v>16</v>
      </c>
      <c r="D67" s="1">
        <v>16</v>
      </c>
      <c r="E67" s="1">
        <v>25</v>
      </c>
      <c r="F67" s="1">
        <v>3</v>
      </c>
      <c r="G67" s="1">
        <v>105</v>
      </c>
    </row>
    <row r="68" spans="1:7" x14ac:dyDescent="0.25">
      <c r="A68" s="1" t="s">
        <v>13</v>
      </c>
      <c r="B68" s="1">
        <v>84</v>
      </c>
      <c r="C68" s="1">
        <v>26</v>
      </c>
      <c r="D68" s="1">
        <v>29</v>
      </c>
      <c r="E68" s="1">
        <v>46</v>
      </c>
      <c r="F68" s="1">
        <v>14</v>
      </c>
      <c r="G68" s="1">
        <v>199</v>
      </c>
    </row>
    <row r="69" spans="1:7" x14ac:dyDescent="0.25">
      <c r="A69" s="1" t="s">
        <v>14</v>
      </c>
      <c r="B69" s="1">
        <v>46</v>
      </c>
      <c r="C69" s="1">
        <v>19</v>
      </c>
      <c r="D69" s="1">
        <v>12</v>
      </c>
      <c r="E69" s="1">
        <v>15</v>
      </c>
      <c r="F69" s="1">
        <v>0</v>
      </c>
      <c r="G69" s="1">
        <v>92</v>
      </c>
    </row>
    <row r="70" spans="1:7" x14ac:dyDescent="0.25">
      <c r="A70" s="1" t="s">
        <v>15</v>
      </c>
      <c r="B70" s="1">
        <v>29</v>
      </c>
      <c r="C70" s="1">
        <v>5</v>
      </c>
      <c r="D70" s="1">
        <v>7</v>
      </c>
      <c r="E70" s="1">
        <v>22</v>
      </c>
      <c r="F70" s="1">
        <v>4</v>
      </c>
      <c r="G70" s="1">
        <v>67</v>
      </c>
    </row>
    <row r="71" spans="1:7" x14ac:dyDescent="0.25">
      <c r="A71" s="1" t="s">
        <v>16</v>
      </c>
      <c r="B71" s="1">
        <v>6</v>
      </c>
      <c r="C71" s="1">
        <v>5</v>
      </c>
      <c r="D71" s="1">
        <v>2</v>
      </c>
      <c r="E71" s="1">
        <v>4</v>
      </c>
      <c r="F71" s="1">
        <v>1</v>
      </c>
      <c r="G71" s="1">
        <v>18</v>
      </c>
    </row>
    <row r="72" spans="1:7" x14ac:dyDescent="0.25">
      <c r="A72" s="1" t="s">
        <v>17</v>
      </c>
      <c r="B72" s="1">
        <v>72</v>
      </c>
      <c r="C72" s="1">
        <v>30</v>
      </c>
      <c r="D72" s="1">
        <v>32</v>
      </c>
      <c r="E72" s="1">
        <v>49</v>
      </c>
      <c r="F72" s="1">
        <v>7</v>
      </c>
      <c r="G72" s="1">
        <v>190</v>
      </c>
    </row>
    <row r="73" spans="1:7" x14ac:dyDescent="0.25">
      <c r="A73" s="1" t="s">
        <v>18</v>
      </c>
      <c r="B73" s="1">
        <v>9</v>
      </c>
      <c r="C73" s="1">
        <v>4</v>
      </c>
      <c r="D73" s="1">
        <v>7</v>
      </c>
      <c r="E73" s="1">
        <v>1</v>
      </c>
      <c r="F73" s="1">
        <v>1</v>
      </c>
      <c r="G73" s="1">
        <v>22</v>
      </c>
    </row>
    <row r="74" spans="1:7" x14ac:dyDescent="0.25">
      <c r="A74" s="1" t="s">
        <v>19</v>
      </c>
      <c r="B74" s="1">
        <v>29</v>
      </c>
      <c r="C74" s="1">
        <v>6</v>
      </c>
      <c r="D74" s="1">
        <v>11</v>
      </c>
      <c r="E74" s="1">
        <v>26</v>
      </c>
      <c r="F74" s="1">
        <v>6</v>
      </c>
      <c r="G74" s="1">
        <v>78</v>
      </c>
    </row>
    <row r="75" spans="1:7" x14ac:dyDescent="0.25">
      <c r="A75" s="1" t="s">
        <v>20</v>
      </c>
      <c r="B75" s="1">
        <v>2</v>
      </c>
      <c r="C75" s="1">
        <v>1</v>
      </c>
      <c r="D75" s="1">
        <v>1</v>
      </c>
      <c r="E75" s="1">
        <v>2</v>
      </c>
      <c r="F75" s="1">
        <v>0</v>
      </c>
      <c r="G75" s="1">
        <v>6</v>
      </c>
    </row>
    <row r="76" spans="1:7" x14ac:dyDescent="0.25">
      <c r="A76" s="1" t="s">
        <v>21</v>
      </c>
      <c r="B76" s="1">
        <v>23</v>
      </c>
      <c r="C76" s="1">
        <v>6</v>
      </c>
      <c r="D76" s="1">
        <v>10</v>
      </c>
      <c r="E76" s="1">
        <v>20</v>
      </c>
      <c r="F76" s="1">
        <v>7</v>
      </c>
      <c r="G76" s="1">
        <v>66</v>
      </c>
    </row>
    <row r="77" spans="1:7" x14ac:dyDescent="0.25">
      <c r="A77" s="3" t="s">
        <v>22</v>
      </c>
      <c r="B77" s="1">
        <v>1189</v>
      </c>
      <c r="C77" s="1">
        <v>473</v>
      </c>
      <c r="D77" s="1">
        <v>490</v>
      </c>
      <c r="E77" s="1">
        <v>869</v>
      </c>
      <c r="F77" s="1">
        <v>177</v>
      </c>
      <c r="G77" s="1">
        <v>3198</v>
      </c>
    </row>
    <row r="80" spans="1:7" x14ac:dyDescent="0.25">
      <c r="A80" s="17" t="s">
        <v>69</v>
      </c>
    </row>
    <row r="82" spans="1:7" x14ac:dyDescent="0.25">
      <c r="B82" s="21" t="s">
        <v>54</v>
      </c>
      <c r="C82" s="21" t="s">
        <v>55</v>
      </c>
      <c r="D82" s="21" t="s">
        <v>70</v>
      </c>
      <c r="E82" s="21" t="s">
        <v>57</v>
      </c>
      <c r="F82" s="21" t="s">
        <v>58</v>
      </c>
      <c r="G82" s="21" t="s">
        <v>22</v>
      </c>
    </row>
    <row r="83" spans="1:7" x14ac:dyDescent="0.25">
      <c r="A83" s="1" t="s">
        <v>0</v>
      </c>
      <c r="B83" s="1">
        <v>10</v>
      </c>
      <c r="C83" s="1">
        <v>10</v>
      </c>
      <c r="D83" s="1">
        <v>11</v>
      </c>
      <c r="E83" s="1">
        <v>88</v>
      </c>
      <c r="F83" s="1">
        <v>49</v>
      </c>
      <c r="G83" s="1">
        <v>168</v>
      </c>
    </row>
    <row r="84" spans="1:7" x14ac:dyDescent="0.25">
      <c r="A84" s="1" t="s">
        <v>2</v>
      </c>
      <c r="B84" s="1">
        <v>215</v>
      </c>
      <c r="C84" s="1">
        <v>167</v>
      </c>
      <c r="D84" s="1">
        <v>141</v>
      </c>
      <c r="E84" s="1">
        <v>279</v>
      </c>
      <c r="F84" s="1">
        <v>142</v>
      </c>
      <c r="G84" s="1">
        <v>944</v>
      </c>
    </row>
    <row r="85" spans="1:7" x14ac:dyDescent="0.25">
      <c r="A85" s="1" t="s">
        <v>3</v>
      </c>
      <c r="B85" s="1">
        <v>73</v>
      </c>
      <c r="C85" s="1">
        <v>38</v>
      </c>
      <c r="D85" s="1">
        <v>44</v>
      </c>
      <c r="E85" s="1">
        <v>64</v>
      </c>
      <c r="F85" s="1">
        <v>37</v>
      </c>
      <c r="G85" s="1">
        <v>256</v>
      </c>
    </row>
    <row r="86" spans="1:7" x14ac:dyDescent="0.25">
      <c r="A86" s="1" t="s">
        <v>4</v>
      </c>
      <c r="B86" s="1">
        <v>43</v>
      </c>
      <c r="C86" s="1">
        <v>28</v>
      </c>
      <c r="D86" s="1">
        <v>27</v>
      </c>
      <c r="E86" s="1">
        <v>28</v>
      </c>
      <c r="F86" s="1">
        <v>17</v>
      </c>
      <c r="G86" s="1">
        <v>143</v>
      </c>
    </row>
    <row r="87" spans="1:7" x14ac:dyDescent="0.25">
      <c r="A87" s="1" t="s">
        <v>5</v>
      </c>
      <c r="B87" s="1">
        <v>24</v>
      </c>
      <c r="C87" s="1">
        <v>10</v>
      </c>
      <c r="D87" s="1">
        <v>14</v>
      </c>
      <c r="E87" s="1">
        <v>19</v>
      </c>
      <c r="F87" s="1">
        <v>12</v>
      </c>
      <c r="G87" s="1">
        <v>79</v>
      </c>
    </row>
    <row r="88" spans="1:7" x14ac:dyDescent="0.25">
      <c r="A88" s="1" t="s">
        <v>6</v>
      </c>
      <c r="B88" s="1">
        <v>63</v>
      </c>
      <c r="C88" s="1">
        <v>60</v>
      </c>
      <c r="D88" s="1">
        <v>47</v>
      </c>
      <c r="E88" s="1">
        <v>89</v>
      </c>
      <c r="F88" s="1">
        <v>36</v>
      </c>
      <c r="G88" s="1">
        <v>295</v>
      </c>
    </row>
    <row r="89" spans="1:7" x14ac:dyDescent="0.25">
      <c r="A89" s="1" t="s">
        <v>7</v>
      </c>
      <c r="B89" s="1">
        <v>34</v>
      </c>
      <c r="C89" s="1">
        <v>22</v>
      </c>
      <c r="D89" s="1">
        <v>22</v>
      </c>
      <c r="E89" s="1">
        <v>34</v>
      </c>
      <c r="F89" s="1">
        <v>13</v>
      </c>
      <c r="G89" s="1">
        <v>125</v>
      </c>
    </row>
    <row r="90" spans="1:7" x14ac:dyDescent="0.25">
      <c r="A90" s="1" t="s">
        <v>8</v>
      </c>
      <c r="B90" s="1">
        <v>22</v>
      </c>
      <c r="C90" s="1">
        <v>13</v>
      </c>
      <c r="D90" s="1">
        <v>14</v>
      </c>
      <c r="E90" s="1">
        <v>32</v>
      </c>
      <c r="F90" s="1">
        <v>15</v>
      </c>
      <c r="G90" s="1">
        <v>96</v>
      </c>
    </row>
    <row r="91" spans="1:7" x14ac:dyDescent="0.25">
      <c r="A91" s="1" t="s">
        <v>9</v>
      </c>
      <c r="B91" s="1">
        <v>8</v>
      </c>
      <c r="C91" s="1">
        <v>12</v>
      </c>
      <c r="D91" s="1">
        <v>7</v>
      </c>
      <c r="E91" s="1">
        <v>19</v>
      </c>
      <c r="F91" s="1">
        <v>4</v>
      </c>
      <c r="G91" s="1">
        <v>50</v>
      </c>
    </row>
    <row r="92" spans="1:7" x14ac:dyDescent="0.25">
      <c r="A92" s="1" t="s">
        <v>10</v>
      </c>
      <c r="B92" s="1">
        <v>24</v>
      </c>
      <c r="C92" s="1">
        <v>17</v>
      </c>
      <c r="D92" s="1">
        <v>15</v>
      </c>
      <c r="E92" s="1">
        <v>21</v>
      </c>
      <c r="F92" s="1">
        <v>12</v>
      </c>
      <c r="G92" s="1">
        <v>89</v>
      </c>
    </row>
    <row r="93" spans="1:7" x14ac:dyDescent="0.25">
      <c r="A93" s="1" t="s">
        <v>11</v>
      </c>
      <c r="B93" s="1">
        <v>20</v>
      </c>
      <c r="C93" s="1">
        <v>16</v>
      </c>
      <c r="D93" s="1">
        <v>17</v>
      </c>
      <c r="E93" s="1">
        <v>39</v>
      </c>
      <c r="F93" s="1">
        <v>18</v>
      </c>
      <c r="G93" s="1">
        <v>110</v>
      </c>
    </row>
    <row r="94" spans="1:7" x14ac:dyDescent="0.25">
      <c r="A94" s="1" t="s">
        <v>12</v>
      </c>
      <c r="B94" s="1">
        <v>29</v>
      </c>
      <c r="C94" s="1">
        <v>20</v>
      </c>
      <c r="D94" s="1">
        <v>18</v>
      </c>
      <c r="E94" s="1">
        <v>25</v>
      </c>
      <c r="F94" s="1">
        <v>13</v>
      </c>
      <c r="G94" s="1">
        <v>105</v>
      </c>
    </row>
    <row r="95" spans="1:7" x14ac:dyDescent="0.25">
      <c r="A95" s="1" t="s">
        <v>13</v>
      </c>
      <c r="B95" s="1">
        <v>47</v>
      </c>
      <c r="C95" s="1">
        <v>46</v>
      </c>
      <c r="D95" s="1">
        <v>25</v>
      </c>
      <c r="E95" s="1">
        <v>49</v>
      </c>
      <c r="F95" s="1">
        <v>32</v>
      </c>
      <c r="G95" s="1">
        <v>199</v>
      </c>
    </row>
    <row r="96" spans="1:7" x14ac:dyDescent="0.25">
      <c r="A96" s="1" t="s">
        <v>14</v>
      </c>
      <c r="B96" s="1">
        <v>25</v>
      </c>
      <c r="C96" s="1">
        <v>28</v>
      </c>
      <c r="D96" s="1">
        <v>15</v>
      </c>
      <c r="E96" s="1">
        <v>21</v>
      </c>
      <c r="F96" s="1">
        <v>3</v>
      </c>
      <c r="G96" s="1">
        <v>92</v>
      </c>
    </row>
    <row r="97" spans="1:7" x14ac:dyDescent="0.25">
      <c r="A97" s="1" t="s">
        <v>15</v>
      </c>
      <c r="B97" s="1">
        <v>12</v>
      </c>
      <c r="C97" s="1">
        <v>18</v>
      </c>
      <c r="D97" s="1">
        <v>4</v>
      </c>
      <c r="E97" s="1">
        <v>20</v>
      </c>
      <c r="F97" s="1">
        <v>13</v>
      </c>
      <c r="G97" s="1">
        <v>67</v>
      </c>
    </row>
    <row r="98" spans="1:7" x14ac:dyDescent="0.25">
      <c r="A98" s="1" t="s">
        <v>16</v>
      </c>
      <c r="B98" s="1">
        <v>2</v>
      </c>
      <c r="C98" s="1">
        <v>4</v>
      </c>
      <c r="D98" s="1">
        <v>5</v>
      </c>
      <c r="E98" s="1">
        <v>5</v>
      </c>
      <c r="F98" s="1">
        <v>2</v>
      </c>
      <c r="G98" s="1">
        <v>18</v>
      </c>
    </row>
    <row r="99" spans="1:7" x14ac:dyDescent="0.25">
      <c r="A99" s="1" t="s">
        <v>17</v>
      </c>
      <c r="B99" s="1">
        <v>42</v>
      </c>
      <c r="C99" s="1">
        <v>41</v>
      </c>
      <c r="D99" s="1">
        <v>30</v>
      </c>
      <c r="E99" s="1">
        <v>56</v>
      </c>
      <c r="F99" s="1">
        <v>21</v>
      </c>
      <c r="G99" s="1">
        <v>190</v>
      </c>
    </row>
    <row r="100" spans="1:7" x14ac:dyDescent="0.25">
      <c r="A100" s="1" t="s">
        <v>18</v>
      </c>
      <c r="B100" s="1">
        <v>4</v>
      </c>
      <c r="C100" s="1">
        <v>7</v>
      </c>
      <c r="D100" s="1">
        <v>3</v>
      </c>
      <c r="E100" s="1">
        <v>7</v>
      </c>
      <c r="F100" s="1">
        <v>1</v>
      </c>
      <c r="G100" s="1">
        <v>22</v>
      </c>
    </row>
    <row r="101" spans="1:7" x14ac:dyDescent="0.25">
      <c r="A101" s="1" t="s">
        <v>19</v>
      </c>
      <c r="B101" s="1">
        <v>12</v>
      </c>
      <c r="C101" s="1">
        <v>18</v>
      </c>
      <c r="D101" s="1">
        <v>8</v>
      </c>
      <c r="E101" s="1">
        <v>23</v>
      </c>
      <c r="F101" s="1">
        <v>17</v>
      </c>
      <c r="G101" s="1">
        <v>78</v>
      </c>
    </row>
    <row r="102" spans="1:7" x14ac:dyDescent="0.25">
      <c r="A102" s="1" t="s">
        <v>20</v>
      </c>
      <c r="B102" s="1">
        <v>0</v>
      </c>
      <c r="C102" s="1">
        <v>3</v>
      </c>
      <c r="D102" s="1">
        <v>1</v>
      </c>
      <c r="E102" s="1">
        <v>2</v>
      </c>
      <c r="F102" s="1">
        <v>0</v>
      </c>
      <c r="G102" s="1">
        <v>6</v>
      </c>
    </row>
    <row r="103" spans="1:7" x14ac:dyDescent="0.25">
      <c r="A103" s="1" t="s">
        <v>21</v>
      </c>
      <c r="B103" s="1">
        <v>16</v>
      </c>
      <c r="C103" s="1">
        <v>7</v>
      </c>
      <c r="D103" s="1">
        <v>8</v>
      </c>
      <c r="E103" s="1">
        <v>21</v>
      </c>
      <c r="F103" s="1">
        <v>14</v>
      </c>
      <c r="G103" s="1">
        <v>66</v>
      </c>
    </row>
    <row r="104" spans="1:7" x14ac:dyDescent="0.25">
      <c r="A104" s="3" t="s">
        <v>22</v>
      </c>
      <c r="B104" s="1">
        <v>725</v>
      </c>
      <c r="C104" s="1">
        <v>585</v>
      </c>
      <c r="D104" s="1">
        <v>476</v>
      </c>
      <c r="E104" s="1">
        <v>941</v>
      </c>
      <c r="F104" s="1">
        <v>471</v>
      </c>
      <c r="G104" s="1">
        <v>3198</v>
      </c>
    </row>
  </sheetData>
  <mergeCells count="2">
    <mergeCell ref="A31:A33"/>
    <mergeCell ref="F3:G3"/>
  </mergeCells>
  <pageMargins left="0.7" right="0.7" top="0.75" bottom="0.75" header="0.3" footer="0.3"/>
  <pageSetup paperSize="9" orientation="portrait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5" x14ac:dyDescent="0.25"/>
  <cols>
    <col min="1" max="1" width="42.28515625" customWidth="1"/>
    <col min="2" max="2" width="7.42578125" customWidth="1"/>
    <col min="3" max="4" width="7.5703125" customWidth="1"/>
    <col min="5" max="5" width="7.42578125" customWidth="1"/>
    <col min="6" max="6" width="6.85546875" customWidth="1"/>
    <col min="7" max="7" width="7.28515625" customWidth="1"/>
    <col min="8" max="8" width="7.5703125" customWidth="1"/>
    <col min="9" max="9" width="7.28515625" customWidth="1"/>
  </cols>
  <sheetData>
    <row r="1" spans="1:10" x14ac:dyDescent="0.25">
      <c r="A1" s="17" t="s">
        <v>98</v>
      </c>
    </row>
    <row r="3" spans="1:10" x14ac:dyDescent="0.25">
      <c r="A3" s="17" t="s">
        <v>66</v>
      </c>
    </row>
    <row r="4" spans="1:10" x14ac:dyDescent="0.25">
      <c r="B4" s="53" t="s">
        <v>62</v>
      </c>
      <c r="C4" s="53"/>
      <c r="D4" s="53" t="s">
        <v>63</v>
      </c>
      <c r="E4" s="53"/>
      <c r="F4" s="53" t="s">
        <v>64</v>
      </c>
      <c r="G4" s="53"/>
      <c r="H4" s="53" t="s">
        <v>22</v>
      </c>
      <c r="I4" s="53"/>
    </row>
    <row r="5" spans="1:10" x14ac:dyDescent="0.25">
      <c r="B5" s="18" t="s">
        <v>1</v>
      </c>
      <c r="C5" s="18" t="s">
        <v>27</v>
      </c>
      <c r="D5" s="18" t="s">
        <v>1</v>
      </c>
      <c r="E5" s="18" t="s">
        <v>27</v>
      </c>
      <c r="F5" s="18" t="s">
        <v>1</v>
      </c>
      <c r="G5" s="18" t="s">
        <v>27</v>
      </c>
      <c r="H5" s="18" t="s">
        <v>1</v>
      </c>
      <c r="I5" s="18" t="s">
        <v>27</v>
      </c>
    </row>
    <row r="6" spans="1:10" x14ac:dyDescent="0.25">
      <c r="A6" t="s">
        <v>59</v>
      </c>
      <c r="B6" s="19">
        <v>775.58</v>
      </c>
      <c r="C6" s="19">
        <f>B6/H6*100</f>
        <v>74.206110010811628</v>
      </c>
      <c r="D6" s="19">
        <v>253.13</v>
      </c>
      <c r="E6" s="19">
        <f>D6/H6*100</f>
        <v>24.21902656984031</v>
      </c>
      <c r="F6" s="19">
        <v>16.46</v>
      </c>
      <c r="G6" s="19">
        <f>F6/H6*100</f>
        <v>1.5748634193480486</v>
      </c>
      <c r="H6" s="19">
        <f>SUM(B6,D6,F6)</f>
        <v>1045.17</v>
      </c>
      <c r="I6" s="19">
        <f>SUM(C6,E6,G6)</f>
        <v>99.999999999999986</v>
      </c>
      <c r="J6" s="19"/>
    </row>
    <row r="7" spans="1:10" x14ac:dyDescent="0.25">
      <c r="A7" t="s">
        <v>60</v>
      </c>
      <c r="B7" s="19">
        <v>795.14</v>
      </c>
      <c r="C7" s="19">
        <f t="shared" ref="C7:C9" si="0">B7/H7*100</f>
        <v>80.181915354906366</v>
      </c>
      <c r="D7" s="19">
        <v>180.05</v>
      </c>
      <c r="E7" s="19">
        <f t="shared" ref="E7:E9" si="1">D7/H7*100</f>
        <v>18.156241491625238</v>
      </c>
      <c r="F7" s="19">
        <v>16.48</v>
      </c>
      <c r="G7" s="19">
        <f t="shared" ref="G7:G9" si="2">F7/H7*100</f>
        <v>1.6618431534683915</v>
      </c>
      <c r="H7" s="19">
        <f t="shared" ref="H7:H8" si="3">SUM(B7,D7,F7)</f>
        <v>991.67000000000007</v>
      </c>
      <c r="I7" s="19">
        <f t="shared" ref="I7:I9" si="4">SUM(C7,E7,G7)</f>
        <v>100</v>
      </c>
      <c r="J7" s="19"/>
    </row>
    <row r="8" spans="1:10" x14ac:dyDescent="0.25">
      <c r="A8" t="s">
        <v>61</v>
      </c>
      <c r="B8" s="19">
        <v>812.51</v>
      </c>
      <c r="C8" s="19">
        <f t="shared" si="0"/>
        <v>81.372244644520336</v>
      </c>
      <c r="D8" s="19">
        <v>163.75</v>
      </c>
      <c r="E8" s="19">
        <f t="shared" si="1"/>
        <v>16.399435158385995</v>
      </c>
      <c r="F8" s="19">
        <v>22.25</v>
      </c>
      <c r="G8" s="19">
        <f t="shared" si="2"/>
        <v>2.2283201970936695</v>
      </c>
      <c r="H8" s="19">
        <f t="shared" si="3"/>
        <v>998.51</v>
      </c>
      <c r="I8" s="19">
        <f t="shared" si="4"/>
        <v>100</v>
      </c>
      <c r="J8" s="19"/>
    </row>
    <row r="9" spans="1:10" s="20" customFormat="1" x14ac:dyDescent="0.25">
      <c r="A9" s="20" t="s">
        <v>22</v>
      </c>
      <c r="B9" s="19">
        <f>SUM(B6:B8)</f>
        <v>2383.23</v>
      </c>
      <c r="C9" s="19">
        <f t="shared" si="0"/>
        <v>78.51582189862782</v>
      </c>
      <c r="D9" s="19">
        <f t="shared" ref="D9:H9" si="5">SUM(D6:D8)</f>
        <v>596.93000000000006</v>
      </c>
      <c r="E9" s="19">
        <f t="shared" si="1"/>
        <v>19.66593638295419</v>
      </c>
      <c r="F9" s="19">
        <f t="shared" si="5"/>
        <v>55.19</v>
      </c>
      <c r="G9" s="19">
        <f t="shared" si="2"/>
        <v>1.8182417184179747</v>
      </c>
      <c r="H9" s="19">
        <f t="shared" si="5"/>
        <v>3035.3500000000004</v>
      </c>
      <c r="I9" s="19">
        <f t="shared" si="4"/>
        <v>99.999999999999986</v>
      </c>
      <c r="J9" s="19"/>
    </row>
    <row r="11" spans="1:10" x14ac:dyDescent="0.25">
      <c r="A11" s="17" t="s">
        <v>65</v>
      </c>
    </row>
    <row r="12" spans="1:10" x14ac:dyDescent="0.25">
      <c r="A12" s="17"/>
    </row>
    <row r="13" spans="1:10" x14ac:dyDescent="0.25">
      <c r="A13" t="s">
        <v>59</v>
      </c>
      <c r="B13">
        <v>61</v>
      </c>
    </row>
    <row r="14" spans="1:10" x14ac:dyDescent="0.25">
      <c r="A14" t="s">
        <v>60</v>
      </c>
      <c r="B14">
        <v>76</v>
      </c>
    </row>
    <row r="15" spans="1:10" x14ac:dyDescent="0.25">
      <c r="A15" t="s">
        <v>61</v>
      </c>
      <c r="B15">
        <v>77</v>
      </c>
    </row>
    <row r="16" spans="1:10" x14ac:dyDescent="0.25">
      <c r="A16" t="s">
        <v>22</v>
      </c>
      <c r="B16">
        <f>SUM(B13:B15)</f>
        <v>214</v>
      </c>
    </row>
    <row r="18" spans="1:3" x14ac:dyDescent="0.25">
      <c r="A18" s="17" t="s">
        <v>73</v>
      </c>
    </row>
    <row r="19" spans="1:3" x14ac:dyDescent="0.25">
      <c r="B19" s="18" t="s">
        <v>1</v>
      </c>
      <c r="C19" s="18" t="s">
        <v>27</v>
      </c>
    </row>
    <row r="20" spans="1:3" x14ac:dyDescent="0.25">
      <c r="A20" t="s">
        <v>59</v>
      </c>
      <c r="B20" s="19">
        <v>302.67</v>
      </c>
      <c r="C20" s="19">
        <f>B20/H6*100</f>
        <v>28.958925342288815</v>
      </c>
    </row>
    <row r="21" spans="1:3" x14ac:dyDescent="0.25">
      <c r="A21" t="s">
        <v>60</v>
      </c>
      <c r="B21" s="19">
        <v>90.54</v>
      </c>
      <c r="C21" s="19">
        <f>B21/H7*100</f>
        <v>9.1300533443585064</v>
      </c>
    </row>
    <row r="22" spans="1:3" x14ac:dyDescent="0.25">
      <c r="A22" t="s">
        <v>61</v>
      </c>
      <c r="B22" s="19">
        <v>147.18</v>
      </c>
      <c r="C22" s="19">
        <f>B22/H8*100</f>
        <v>14.739962544190846</v>
      </c>
    </row>
    <row r="23" spans="1:3" x14ac:dyDescent="0.25">
      <c r="A23" t="s">
        <v>22</v>
      </c>
      <c r="B23" s="19">
        <v>540</v>
      </c>
      <c r="C23" s="19">
        <f>B23/H9*100</f>
        <v>17.790370138534271</v>
      </c>
    </row>
    <row r="25" spans="1:3" x14ac:dyDescent="0.25">
      <c r="A25" s="17" t="s">
        <v>67</v>
      </c>
    </row>
    <row r="27" spans="1:3" x14ac:dyDescent="0.25">
      <c r="A27" t="s">
        <v>59</v>
      </c>
      <c r="B27">
        <v>973</v>
      </c>
    </row>
    <row r="28" spans="1:3" x14ac:dyDescent="0.25">
      <c r="A28" t="s">
        <v>60</v>
      </c>
      <c r="B28">
        <v>1184</v>
      </c>
    </row>
    <row r="29" spans="1:3" x14ac:dyDescent="0.25">
      <c r="A29" t="s">
        <v>61</v>
      </c>
      <c r="B29">
        <v>1307</v>
      </c>
    </row>
    <row r="30" spans="1:3" x14ac:dyDescent="0.25">
      <c r="A30" t="s">
        <v>22</v>
      </c>
      <c r="B30">
        <f>SUM(B27:B29)</f>
        <v>3464</v>
      </c>
    </row>
    <row r="32" spans="1:3" x14ac:dyDescent="0.25">
      <c r="A32" s="17" t="s">
        <v>68</v>
      </c>
    </row>
    <row r="33" spans="1:7" x14ac:dyDescent="0.25">
      <c r="B33" s="17" t="s">
        <v>54</v>
      </c>
      <c r="C33" s="17" t="s">
        <v>55</v>
      </c>
      <c r="D33" s="17" t="s">
        <v>56</v>
      </c>
      <c r="E33" s="17" t="s">
        <v>57</v>
      </c>
      <c r="F33" s="17" t="s">
        <v>58</v>
      </c>
      <c r="G33" s="17" t="s">
        <v>22</v>
      </c>
    </row>
    <row r="34" spans="1:7" x14ac:dyDescent="0.25">
      <c r="A34" s="20" t="s">
        <v>59</v>
      </c>
      <c r="B34">
        <v>351</v>
      </c>
      <c r="C34">
        <v>128</v>
      </c>
      <c r="D34">
        <v>136</v>
      </c>
      <c r="E34">
        <v>290</v>
      </c>
      <c r="F34">
        <v>52</v>
      </c>
      <c r="G34">
        <v>957</v>
      </c>
    </row>
    <row r="35" spans="1:7" x14ac:dyDescent="0.25">
      <c r="A35" s="20" t="s">
        <v>60</v>
      </c>
      <c r="B35">
        <v>412</v>
      </c>
      <c r="C35">
        <v>169</v>
      </c>
      <c r="D35">
        <v>185</v>
      </c>
      <c r="E35">
        <v>296</v>
      </c>
      <c r="F35">
        <v>60</v>
      </c>
      <c r="G35">
        <v>1122</v>
      </c>
    </row>
    <row r="36" spans="1:7" x14ac:dyDescent="0.25">
      <c r="A36" s="20" t="s">
        <v>61</v>
      </c>
      <c r="B36">
        <v>426</v>
      </c>
      <c r="C36">
        <v>176</v>
      </c>
      <c r="D36">
        <v>169</v>
      </c>
      <c r="E36">
        <v>283</v>
      </c>
      <c r="F36">
        <v>65</v>
      </c>
      <c r="G36">
        <v>1119</v>
      </c>
    </row>
    <row r="37" spans="1:7" x14ac:dyDescent="0.25">
      <c r="A37" t="s">
        <v>22</v>
      </c>
      <c r="B37">
        <f>SUM(B34:B36)</f>
        <v>1189</v>
      </c>
      <c r="C37" s="20">
        <f t="shared" ref="C37:G37" si="6">SUM(C34:C36)</f>
        <v>473</v>
      </c>
      <c r="D37" s="20">
        <f t="shared" si="6"/>
        <v>490</v>
      </c>
      <c r="E37" s="20">
        <f t="shared" si="6"/>
        <v>869</v>
      </c>
      <c r="F37" s="20">
        <f t="shared" si="6"/>
        <v>177</v>
      </c>
      <c r="G37" s="20">
        <f t="shared" si="6"/>
        <v>3198</v>
      </c>
    </row>
    <row r="39" spans="1:7" x14ac:dyDescent="0.25">
      <c r="A39" s="17" t="s">
        <v>69</v>
      </c>
    </row>
    <row r="40" spans="1:7" x14ac:dyDescent="0.25">
      <c r="B40" s="17" t="s">
        <v>54</v>
      </c>
      <c r="C40" s="17" t="s">
        <v>55</v>
      </c>
      <c r="D40" s="17" t="s">
        <v>56</v>
      </c>
      <c r="E40" s="17" t="s">
        <v>57</v>
      </c>
      <c r="F40" s="17" t="s">
        <v>58</v>
      </c>
      <c r="G40" s="17" t="s">
        <v>22</v>
      </c>
    </row>
    <row r="41" spans="1:7" x14ac:dyDescent="0.25">
      <c r="A41" s="20" t="s">
        <v>59</v>
      </c>
      <c r="B41">
        <v>212</v>
      </c>
      <c r="C41">
        <v>166</v>
      </c>
      <c r="D41">
        <v>131</v>
      </c>
      <c r="E41">
        <v>289</v>
      </c>
      <c r="F41">
        <v>159</v>
      </c>
      <c r="G41">
        <v>957</v>
      </c>
    </row>
    <row r="42" spans="1:7" x14ac:dyDescent="0.25">
      <c r="A42" s="20" t="s">
        <v>60</v>
      </c>
      <c r="B42">
        <v>243</v>
      </c>
      <c r="C42">
        <v>218</v>
      </c>
      <c r="D42">
        <v>174</v>
      </c>
      <c r="E42">
        <v>333</v>
      </c>
      <c r="F42">
        <v>154</v>
      </c>
      <c r="G42">
        <v>1122</v>
      </c>
    </row>
    <row r="43" spans="1:7" x14ac:dyDescent="0.25">
      <c r="A43" s="20" t="s">
        <v>61</v>
      </c>
      <c r="B43">
        <v>270</v>
      </c>
      <c r="C43">
        <v>201</v>
      </c>
      <c r="D43">
        <v>171</v>
      </c>
      <c r="E43">
        <v>319</v>
      </c>
      <c r="F43">
        <v>158</v>
      </c>
      <c r="G43">
        <v>1119</v>
      </c>
    </row>
    <row r="44" spans="1:7" x14ac:dyDescent="0.25">
      <c r="A44" t="s">
        <v>22</v>
      </c>
      <c r="B44">
        <f>SUM(B41:B43)</f>
        <v>725</v>
      </c>
      <c r="C44" s="20">
        <f t="shared" ref="C44:G44" si="7">SUM(C41:C43)</f>
        <v>585</v>
      </c>
      <c r="D44" s="20">
        <f t="shared" si="7"/>
        <v>476</v>
      </c>
      <c r="E44" s="20">
        <f t="shared" si="7"/>
        <v>941</v>
      </c>
      <c r="F44" s="20">
        <f t="shared" si="7"/>
        <v>471</v>
      </c>
      <c r="G44" s="20">
        <f t="shared" si="7"/>
        <v>3198</v>
      </c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115" zoomScaleNormal="115" workbookViewId="0">
      <selection activeCell="A2" sqref="A2"/>
    </sheetView>
  </sheetViews>
  <sheetFormatPr defaultRowHeight="15" x14ac:dyDescent="0.25"/>
  <cols>
    <col min="1" max="1" width="19.28515625" style="1" customWidth="1"/>
    <col min="2" max="2" width="11.7109375" style="1" customWidth="1"/>
    <col min="3" max="6" width="10.28515625" style="1" customWidth="1"/>
    <col min="7" max="7" width="11" style="1" customWidth="1"/>
    <col min="8" max="8" width="6.85546875" style="1" customWidth="1"/>
    <col min="9" max="11" width="11.28515625" style="1" customWidth="1"/>
    <col min="12" max="16384" width="9.140625" style="1"/>
  </cols>
  <sheetData>
    <row r="1" spans="1:17" x14ac:dyDescent="0.25">
      <c r="A1" s="10" t="s">
        <v>74</v>
      </c>
    </row>
    <row r="3" spans="1:17" ht="36.75" x14ac:dyDescent="0.25">
      <c r="B3" s="41" t="s">
        <v>75</v>
      </c>
      <c r="C3" s="41" t="s">
        <v>76</v>
      </c>
      <c r="D3" s="41" t="s">
        <v>77</v>
      </c>
      <c r="E3" s="41" t="s">
        <v>78</v>
      </c>
      <c r="F3" s="41" t="s">
        <v>79</v>
      </c>
      <c r="G3" s="54" t="s">
        <v>23</v>
      </c>
      <c r="H3" s="55"/>
      <c r="I3" s="41" t="s">
        <v>25</v>
      </c>
      <c r="J3" s="41" t="s">
        <v>26</v>
      </c>
      <c r="K3" s="41" t="s">
        <v>28</v>
      </c>
    </row>
    <row r="4" spans="1:17" x14ac:dyDescent="0.25">
      <c r="B4" s="13" t="s">
        <v>1</v>
      </c>
      <c r="C4" s="13" t="s">
        <v>1</v>
      </c>
      <c r="D4" s="13" t="s">
        <v>1</v>
      </c>
      <c r="E4" s="13" t="s">
        <v>1</v>
      </c>
      <c r="F4" s="13" t="s">
        <v>1</v>
      </c>
      <c r="G4" s="37" t="s">
        <v>1</v>
      </c>
      <c r="H4" s="38" t="s">
        <v>27</v>
      </c>
      <c r="I4" s="13" t="s">
        <v>1</v>
      </c>
      <c r="J4" s="13" t="s">
        <v>1</v>
      </c>
      <c r="K4" s="13" t="s">
        <v>1</v>
      </c>
    </row>
    <row r="5" spans="1:17" x14ac:dyDescent="0.25">
      <c r="A5" s="33" t="s">
        <v>0</v>
      </c>
      <c r="B5" s="13">
        <v>10</v>
      </c>
      <c r="C5" s="13">
        <v>1</v>
      </c>
      <c r="D5" s="13">
        <v>1</v>
      </c>
      <c r="E5" s="13">
        <v>0</v>
      </c>
      <c r="F5" s="13">
        <v>6</v>
      </c>
      <c r="G5" s="37">
        <v>0</v>
      </c>
      <c r="H5" s="38">
        <f>G5/SUM(B5:F5)*100</f>
        <v>0</v>
      </c>
      <c r="I5" s="13">
        <v>3</v>
      </c>
      <c r="J5" s="13">
        <v>0</v>
      </c>
      <c r="K5" s="13">
        <v>6</v>
      </c>
    </row>
    <row r="6" spans="1:17" x14ac:dyDescent="0.25">
      <c r="A6" s="33" t="s">
        <v>2</v>
      </c>
      <c r="B6" s="13">
        <v>411</v>
      </c>
      <c r="C6" s="13">
        <v>44</v>
      </c>
      <c r="D6" s="13">
        <v>186</v>
      </c>
      <c r="E6" s="13">
        <v>2</v>
      </c>
      <c r="F6" s="13">
        <v>254</v>
      </c>
      <c r="G6" s="37">
        <v>84</v>
      </c>
      <c r="H6" s="38">
        <f>G6/SUM(B6:F6)*100</f>
        <v>9.3645484949832767</v>
      </c>
      <c r="I6" s="13">
        <v>140</v>
      </c>
      <c r="J6" s="13">
        <v>15</v>
      </c>
      <c r="K6" s="13">
        <v>99</v>
      </c>
      <c r="P6" s="4"/>
      <c r="Q6" s="4"/>
    </row>
    <row r="7" spans="1:17" x14ac:dyDescent="0.25">
      <c r="A7" s="33" t="s">
        <v>3</v>
      </c>
      <c r="B7" s="13">
        <v>187</v>
      </c>
      <c r="C7" s="13">
        <v>21</v>
      </c>
      <c r="D7" s="13">
        <v>69</v>
      </c>
      <c r="E7" s="13">
        <v>1</v>
      </c>
      <c r="F7" s="13">
        <v>61</v>
      </c>
      <c r="G7" s="37">
        <v>41</v>
      </c>
      <c r="H7" s="38">
        <f t="shared" ref="H7:H25" si="0">G7/SUM(B7:F7)*100</f>
        <v>12.094395280235988</v>
      </c>
      <c r="I7" s="13">
        <v>42</v>
      </c>
      <c r="J7" s="13">
        <v>1</v>
      </c>
      <c r="K7" s="13">
        <v>7</v>
      </c>
      <c r="P7" s="4"/>
      <c r="Q7" s="4"/>
    </row>
    <row r="8" spans="1:17" x14ac:dyDescent="0.25">
      <c r="A8" s="33" t="s">
        <v>4</v>
      </c>
      <c r="B8" s="13">
        <v>98</v>
      </c>
      <c r="C8" s="13">
        <v>9</v>
      </c>
      <c r="D8" s="13">
        <v>31</v>
      </c>
      <c r="E8" s="13">
        <v>0</v>
      </c>
      <c r="F8" s="13">
        <v>29</v>
      </c>
      <c r="G8" s="37">
        <v>15</v>
      </c>
      <c r="H8" s="38">
        <f t="shared" si="0"/>
        <v>8.9820359281437128</v>
      </c>
      <c r="I8" s="13">
        <v>27</v>
      </c>
      <c r="J8" s="13">
        <v>3</v>
      </c>
      <c r="K8" s="13">
        <v>3</v>
      </c>
      <c r="P8" s="4"/>
      <c r="Q8" s="4"/>
    </row>
    <row r="9" spans="1:17" x14ac:dyDescent="0.25">
      <c r="A9" s="33" t="s">
        <v>5</v>
      </c>
      <c r="B9" s="13">
        <v>51</v>
      </c>
      <c r="C9" s="13">
        <v>7</v>
      </c>
      <c r="D9" s="13">
        <v>15</v>
      </c>
      <c r="E9" s="13">
        <v>0</v>
      </c>
      <c r="F9" s="13">
        <v>20</v>
      </c>
      <c r="G9" s="37">
        <v>16</v>
      </c>
      <c r="H9" s="38">
        <f t="shared" si="0"/>
        <v>17.20430107526882</v>
      </c>
      <c r="I9" s="13">
        <v>10</v>
      </c>
      <c r="J9" s="13">
        <v>2</v>
      </c>
      <c r="K9" s="13">
        <v>1</v>
      </c>
      <c r="P9" s="4"/>
      <c r="Q9" s="4"/>
    </row>
    <row r="10" spans="1:17" x14ac:dyDescent="0.25">
      <c r="A10" s="33" t="s">
        <v>6</v>
      </c>
      <c r="B10" s="13">
        <v>180</v>
      </c>
      <c r="C10" s="13">
        <v>19</v>
      </c>
      <c r="D10" s="13">
        <v>79</v>
      </c>
      <c r="E10" s="13">
        <v>0</v>
      </c>
      <c r="F10" s="13">
        <v>81</v>
      </c>
      <c r="G10" s="37">
        <v>37</v>
      </c>
      <c r="H10" s="38">
        <f t="shared" si="0"/>
        <v>10.30640668523677</v>
      </c>
      <c r="I10" s="13">
        <v>46</v>
      </c>
      <c r="J10" s="13">
        <v>2</v>
      </c>
      <c r="K10" s="13">
        <v>12</v>
      </c>
      <c r="P10" s="4"/>
      <c r="Q10" s="4"/>
    </row>
    <row r="11" spans="1:17" ht="15" customHeight="1" x14ac:dyDescent="0.25">
      <c r="A11" s="33" t="s">
        <v>7</v>
      </c>
      <c r="B11" s="13">
        <v>71</v>
      </c>
      <c r="C11" s="13">
        <v>15</v>
      </c>
      <c r="D11" s="13">
        <v>25</v>
      </c>
      <c r="E11" s="13">
        <v>0</v>
      </c>
      <c r="F11" s="13">
        <v>23</v>
      </c>
      <c r="G11" s="37">
        <v>17</v>
      </c>
      <c r="H11" s="38">
        <f t="shared" si="0"/>
        <v>12.686567164179104</v>
      </c>
      <c r="I11" s="13">
        <v>16</v>
      </c>
      <c r="J11" s="13">
        <v>2</v>
      </c>
      <c r="K11" s="13">
        <v>6</v>
      </c>
      <c r="P11" s="4"/>
      <c r="Q11" s="4"/>
    </row>
    <row r="12" spans="1:17" x14ac:dyDescent="0.25">
      <c r="A12" s="33" t="s">
        <v>8</v>
      </c>
      <c r="B12" s="13">
        <v>58</v>
      </c>
      <c r="C12" s="13">
        <v>6</v>
      </c>
      <c r="D12" s="13">
        <v>20</v>
      </c>
      <c r="E12" s="13">
        <v>0</v>
      </c>
      <c r="F12" s="13">
        <v>21</v>
      </c>
      <c r="G12" s="37">
        <v>12</v>
      </c>
      <c r="H12" s="38">
        <f t="shared" si="0"/>
        <v>11.428571428571429</v>
      </c>
      <c r="I12" s="13">
        <v>13</v>
      </c>
      <c r="J12" s="13">
        <v>2</v>
      </c>
      <c r="K12" s="13">
        <v>3</v>
      </c>
      <c r="P12" s="4"/>
      <c r="Q12" s="4"/>
    </row>
    <row r="13" spans="1:17" x14ac:dyDescent="0.25">
      <c r="A13" s="33" t="s">
        <v>9</v>
      </c>
      <c r="B13" s="13">
        <v>33</v>
      </c>
      <c r="C13" s="13">
        <v>3</v>
      </c>
      <c r="D13" s="13">
        <v>32</v>
      </c>
      <c r="E13" s="13">
        <v>2</v>
      </c>
      <c r="F13" s="13">
        <v>11</v>
      </c>
      <c r="G13" s="37">
        <v>7</v>
      </c>
      <c r="H13" s="38">
        <f t="shared" si="0"/>
        <v>8.6419753086419746</v>
      </c>
      <c r="I13" s="13">
        <v>28</v>
      </c>
      <c r="J13" s="13">
        <v>6</v>
      </c>
      <c r="K13" s="13">
        <v>4</v>
      </c>
      <c r="P13" s="4"/>
      <c r="Q13" s="4"/>
    </row>
    <row r="14" spans="1:17" x14ac:dyDescent="0.25">
      <c r="A14" s="33" t="s">
        <v>10</v>
      </c>
      <c r="B14" s="13">
        <v>53</v>
      </c>
      <c r="C14" s="13">
        <v>8</v>
      </c>
      <c r="D14" s="13">
        <v>21</v>
      </c>
      <c r="E14" s="13">
        <v>1</v>
      </c>
      <c r="F14" s="13">
        <v>14</v>
      </c>
      <c r="G14" s="37">
        <v>11</v>
      </c>
      <c r="H14" s="38">
        <f t="shared" si="0"/>
        <v>11.340206185567011</v>
      </c>
      <c r="I14" s="13">
        <v>15</v>
      </c>
      <c r="J14" s="13">
        <v>1</v>
      </c>
      <c r="K14" s="13">
        <v>2</v>
      </c>
      <c r="P14" s="4"/>
      <c r="Q14" s="4"/>
    </row>
    <row r="15" spans="1:17" x14ac:dyDescent="0.25">
      <c r="A15" s="33" t="s">
        <v>11</v>
      </c>
      <c r="B15" s="13">
        <v>145</v>
      </c>
      <c r="C15" s="13">
        <v>9</v>
      </c>
      <c r="D15" s="13">
        <v>24</v>
      </c>
      <c r="E15" s="13">
        <v>1</v>
      </c>
      <c r="F15" s="13">
        <v>27</v>
      </c>
      <c r="G15" s="37">
        <v>24</v>
      </c>
      <c r="H15" s="38">
        <f t="shared" si="0"/>
        <v>11.650485436893204</v>
      </c>
      <c r="I15" s="13">
        <v>14</v>
      </c>
      <c r="J15" s="13">
        <v>2</v>
      </c>
      <c r="K15" s="13">
        <v>6</v>
      </c>
      <c r="P15" s="4"/>
      <c r="Q15" s="4"/>
    </row>
    <row r="16" spans="1:17" x14ac:dyDescent="0.25">
      <c r="A16" s="33" t="s">
        <v>12</v>
      </c>
      <c r="B16" s="13">
        <v>67</v>
      </c>
      <c r="C16" s="13">
        <v>7</v>
      </c>
      <c r="D16" s="13">
        <v>19</v>
      </c>
      <c r="E16" s="13">
        <v>0</v>
      </c>
      <c r="F16" s="13">
        <v>26</v>
      </c>
      <c r="G16" s="37">
        <v>8</v>
      </c>
      <c r="H16" s="38">
        <f t="shared" si="0"/>
        <v>6.7226890756302522</v>
      </c>
      <c r="I16" s="13">
        <v>11</v>
      </c>
      <c r="J16" s="13">
        <v>0</v>
      </c>
      <c r="K16" s="13">
        <v>0</v>
      </c>
      <c r="P16" s="4"/>
      <c r="Q16" s="4"/>
    </row>
    <row r="17" spans="1:17" ht="15" customHeight="1" x14ac:dyDescent="0.25">
      <c r="A17" s="33" t="s">
        <v>13</v>
      </c>
      <c r="B17" s="13">
        <v>90</v>
      </c>
      <c r="C17" s="13">
        <v>13</v>
      </c>
      <c r="D17" s="13">
        <v>39</v>
      </c>
      <c r="E17" s="13">
        <v>0</v>
      </c>
      <c r="F17" s="13">
        <v>36</v>
      </c>
      <c r="G17" s="37">
        <v>25</v>
      </c>
      <c r="H17" s="38">
        <f t="shared" si="0"/>
        <v>14.04494382022472</v>
      </c>
      <c r="I17" s="13">
        <v>20</v>
      </c>
      <c r="J17" s="13">
        <v>1</v>
      </c>
      <c r="K17" s="13">
        <v>5</v>
      </c>
      <c r="P17" s="4"/>
      <c r="Q17" s="4"/>
    </row>
    <row r="18" spans="1:17" x14ac:dyDescent="0.25">
      <c r="A18" s="33" t="s">
        <v>14</v>
      </c>
      <c r="B18" s="13">
        <v>86</v>
      </c>
      <c r="C18" s="13">
        <v>9</v>
      </c>
      <c r="D18" s="13">
        <v>24</v>
      </c>
      <c r="E18" s="13">
        <v>0</v>
      </c>
      <c r="F18" s="13">
        <v>16</v>
      </c>
      <c r="G18" s="37">
        <v>15</v>
      </c>
      <c r="H18" s="38">
        <f t="shared" si="0"/>
        <v>11.111111111111111</v>
      </c>
      <c r="I18" s="13">
        <v>17</v>
      </c>
      <c r="J18" s="13">
        <v>0</v>
      </c>
      <c r="K18" s="13">
        <v>3</v>
      </c>
      <c r="P18" s="4"/>
      <c r="Q18" s="4"/>
    </row>
    <row r="19" spans="1:17" x14ac:dyDescent="0.25">
      <c r="A19" s="33" t="s">
        <v>15</v>
      </c>
      <c r="B19" s="13">
        <v>43</v>
      </c>
      <c r="C19" s="13">
        <v>6</v>
      </c>
      <c r="D19" s="13">
        <v>26</v>
      </c>
      <c r="E19" s="13">
        <v>0</v>
      </c>
      <c r="F19" s="13">
        <v>17</v>
      </c>
      <c r="G19" s="37">
        <v>18</v>
      </c>
      <c r="H19" s="38">
        <f t="shared" si="0"/>
        <v>19.565217391304348</v>
      </c>
      <c r="I19" s="13">
        <v>8</v>
      </c>
      <c r="J19" s="13">
        <v>1</v>
      </c>
      <c r="K19" s="13">
        <v>6</v>
      </c>
      <c r="P19" s="4"/>
      <c r="Q19" s="4"/>
    </row>
    <row r="20" spans="1:17" ht="15" customHeight="1" x14ac:dyDescent="0.25">
      <c r="A20" s="33" t="s">
        <v>16</v>
      </c>
      <c r="B20" s="13">
        <v>18</v>
      </c>
      <c r="C20" s="13">
        <v>6</v>
      </c>
      <c r="D20" s="13">
        <v>11</v>
      </c>
      <c r="E20" s="13">
        <v>0</v>
      </c>
      <c r="F20" s="13">
        <v>6</v>
      </c>
      <c r="G20" s="37">
        <v>12</v>
      </c>
      <c r="H20" s="38">
        <f t="shared" si="0"/>
        <v>29.268292682926827</v>
      </c>
      <c r="I20" s="13">
        <v>2</v>
      </c>
      <c r="J20" s="13">
        <v>0</v>
      </c>
      <c r="K20" s="13">
        <v>2</v>
      </c>
      <c r="P20" s="4"/>
      <c r="Q20" s="4"/>
    </row>
    <row r="21" spans="1:17" x14ac:dyDescent="0.25">
      <c r="A21" s="33" t="s">
        <v>17</v>
      </c>
      <c r="B21" s="13">
        <v>140</v>
      </c>
      <c r="C21" s="13">
        <v>17</v>
      </c>
      <c r="D21" s="13">
        <v>65</v>
      </c>
      <c r="E21" s="13">
        <v>0</v>
      </c>
      <c r="F21" s="13">
        <v>40</v>
      </c>
      <c r="G21" s="37">
        <v>24</v>
      </c>
      <c r="H21" s="38">
        <f t="shared" si="0"/>
        <v>9.1603053435114496</v>
      </c>
      <c r="I21" s="13">
        <v>27</v>
      </c>
      <c r="J21" s="13">
        <v>1</v>
      </c>
      <c r="K21" s="13">
        <v>3</v>
      </c>
      <c r="P21" s="4"/>
      <c r="Q21" s="4"/>
    </row>
    <row r="22" spans="1:17" x14ac:dyDescent="0.25">
      <c r="A22" s="33" t="s">
        <v>18</v>
      </c>
      <c r="B22" s="13">
        <v>21</v>
      </c>
      <c r="C22" s="13">
        <v>5</v>
      </c>
      <c r="D22" s="13">
        <v>9</v>
      </c>
      <c r="E22" s="13">
        <v>0</v>
      </c>
      <c r="F22" s="13">
        <v>11</v>
      </c>
      <c r="G22" s="37">
        <v>5</v>
      </c>
      <c r="H22" s="38">
        <f t="shared" si="0"/>
        <v>10.869565217391305</v>
      </c>
      <c r="I22" s="13">
        <v>4</v>
      </c>
      <c r="J22" s="13">
        <v>0</v>
      </c>
      <c r="K22" s="13">
        <v>2</v>
      </c>
      <c r="P22" s="4"/>
      <c r="Q22" s="4"/>
    </row>
    <row r="23" spans="1:17" ht="15" customHeight="1" x14ac:dyDescent="0.25">
      <c r="A23" s="33" t="s">
        <v>19</v>
      </c>
      <c r="B23" s="13">
        <v>71</v>
      </c>
      <c r="C23" s="13">
        <v>19</v>
      </c>
      <c r="D23" s="13">
        <v>13</v>
      </c>
      <c r="E23" s="13">
        <v>0</v>
      </c>
      <c r="F23" s="13">
        <v>20</v>
      </c>
      <c r="G23" s="37">
        <v>11</v>
      </c>
      <c r="H23" s="38">
        <f t="shared" si="0"/>
        <v>8.9430894308943092</v>
      </c>
      <c r="I23" s="13">
        <v>10</v>
      </c>
      <c r="J23" s="13">
        <v>0</v>
      </c>
      <c r="K23" s="13">
        <v>1</v>
      </c>
      <c r="P23" s="4"/>
      <c r="Q23" s="4"/>
    </row>
    <row r="24" spans="1:17" x14ac:dyDescent="0.25">
      <c r="A24" s="33" t="s">
        <v>87</v>
      </c>
      <c r="B24" s="13">
        <v>4</v>
      </c>
      <c r="C24" s="13">
        <v>0</v>
      </c>
      <c r="D24" s="13">
        <v>5</v>
      </c>
      <c r="E24" s="13">
        <v>0</v>
      </c>
      <c r="F24" s="13">
        <v>1</v>
      </c>
      <c r="G24" s="37">
        <v>1</v>
      </c>
      <c r="H24" s="38">
        <f t="shared" si="0"/>
        <v>10</v>
      </c>
      <c r="I24" s="13">
        <v>2</v>
      </c>
      <c r="J24" s="13">
        <v>0</v>
      </c>
      <c r="K24" s="13">
        <v>0</v>
      </c>
      <c r="P24" s="4"/>
      <c r="Q24" s="4"/>
    </row>
    <row r="25" spans="1:17" x14ac:dyDescent="0.25">
      <c r="A25" s="33" t="s">
        <v>21</v>
      </c>
      <c r="B25" s="13">
        <v>12</v>
      </c>
      <c r="C25" s="13">
        <v>0</v>
      </c>
      <c r="D25" s="13">
        <v>1</v>
      </c>
      <c r="E25" s="13">
        <v>0</v>
      </c>
      <c r="F25" s="13">
        <v>14</v>
      </c>
      <c r="G25" s="37">
        <v>3</v>
      </c>
      <c r="H25" s="38">
        <f t="shared" si="0"/>
        <v>11.111111111111111</v>
      </c>
      <c r="I25" s="13">
        <v>1</v>
      </c>
      <c r="J25" s="13">
        <v>0</v>
      </c>
      <c r="K25" s="13">
        <v>11</v>
      </c>
      <c r="P25" s="4"/>
      <c r="Q25" s="4"/>
    </row>
    <row r="26" spans="1:17" ht="15" customHeight="1" x14ac:dyDescent="0.25">
      <c r="A26" s="35" t="s">
        <v>22</v>
      </c>
      <c r="B26" s="36">
        <f>SUM(B5:B25)</f>
        <v>1849</v>
      </c>
      <c r="C26" s="36">
        <f t="shared" ref="C26:F26" si="1">SUM(C5:C25)</f>
        <v>224</v>
      </c>
      <c r="D26" s="36">
        <f t="shared" si="1"/>
        <v>715</v>
      </c>
      <c r="E26" s="36">
        <f t="shared" si="1"/>
        <v>7</v>
      </c>
      <c r="F26" s="36">
        <f t="shared" si="1"/>
        <v>734</v>
      </c>
      <c r="G26" s="39">
        <f>SUM(G5:G25)</f>
        <v>386</v>
      </c>
      <c r="H26" s="40">
        <f>G26/SUM(B26:F26)*100</f>
        <v>10.937942759988665</v>
      </c>
      <c r="I26" s="36">
        <f>SUM(I5:I25)</f>
        <v>456</v>
      </c>
      <c r="J26" s="36">
        <f>SUM(J5:J25)</f>
        <v>39</v>
      </c>
      <c r="K26" s="36">
        <f>SUM(K5:K25)</f>
        <v>182</v>
      </c>
    </row>
    <row r="27" spans="1:17" x14ac:dyDescent="0.25">
      <c r="A27" s="23"/>
    </row>
    <row r="29" spans="1:17" ht="15" customHeight="1" x14ac:dyDescent="0.25"/>
    <row r="30" spans="1:17" x14ac:dyDescent="0.25">
      <c r="F30" s="12"/>
    </row>
    <row r="31" spans="1:17" ht="15" customHeight="1" x14ac:dyDescent="0.25">
      <c r="F31" s="15"/>
      <c r="K31" s="4"/>
    </row>
    <row r="32" spans="1:17" x14ac:dyDescent="0.25">
      <c r="F32" s="15"/>
      <c r="K32" s="4"/>
    </row>
    <row r="33" spans="1:11" x14ac:dyDescent="0.25">
      <c r="F33" s="15"/>
      <c r="K33" s="4"/>
    </row>
    <row r="34" spans="1:11" x14ac:dyDescent="0.25">
      <c r="F34" s="15"/>
      <c r="K34" s="4"/>
    </row>
    <row r="35" spans="1:11" ht="15" customHeight="1" x14ac:dyDescent="0.25">
      <c r="A35" s="16" t="s">
        <v>88</v>
      </c>
      <c r="F35" s="15"/>
      <c r="K35" s="4"/>
    </row>
    <row r="36" spans="1:11" ht="15" customHeight="1" x14ac:dyDescent="0.25">
      <c r="A36" s="14"/>
      <c r="B36" s="14"/>
      <c r="C36" s="12"/>
      <c r="D36" s="12"/>
      <c r="E36" s="12"/>
      <c r="F36" s="15"/>
      <c r="K36" s="4"/>
    </row>
    <row r="37" spans="1:11" x14ac:dyDescent="0.25">
      <c r="A37" s="51" t="s">
        <v>2</v>
      </c>
      <c r="B37" s="24" t="s">
        <v>32</v>
      </c>
      <c r="C37" s="13">
        <v>119</v>
      </c>
      <c r="D37" s="15">
        <f>C37/SUM(B$6:F$6)</f>
        <v>0.1326644370122631</v>
      </c>
      <c r="E37" s="15"/>
      <c r="F37" s="50"/>
      <c r="G37" s="4"/>
      <c r="H37" s="4"/>
      <c r="K37" s="4"/>
    </row>
    <row r="38" spans="1:11" ht="15" customHeight="1" x14ac:dyDescent="0.25">
      <c r="A38" s="51"/>
      <c r="B38" s="24" t="s">
        <v>33</v>
      </c>
      <c r="C38" s="13">
        <v>412</v>
      </c>
      <c r="D38" s="15">
        <f>C38/SUM(B$6:F$6)</f>
        <v>0.45930880713489408</v>
      </c>
      <c r="E38" s="15"/>
      <c r="F38" s="50"/>
      <c r="G38" s="4"/>
      <c r="H38" s="4"/>
      <c r="K38" s="4"/>
    </row>
    <row r="39" spans="1:11" x14ac:dyDescent="0.25">
      <c r="A39" s="51"/>
      <c r="B39" s="24" t="s">
        <v>34</v>
      </c>
      <c r="C39" s="13">
        <v>128</v>
      </c>
      <c r="D39" s="15">
        <f>C39/SUM(B$6:F$6)</f>
        <v>0.14269788182831661</v>
      </c>
      <c r="E39" s="15"/>
      <c r="H39" s="4"/>
      <c r="K39" s="4"/>
    </row>
    <row r="40" spans="1:11" ht="15" customHeight="1" x14ac:dyDescent="0.25">
      <c r="A40" s="24" t="s">
        <v>3</v>
      </c>
      <c r="B40" s="24" t="s">
        <v>35</v>
      </c>
      <c r="C40" s="13">
        <v>160</v>
      </c>
      <c r="D40" s="15">
        <f t="shared" ref="D40:D56" si="2">C40/SUM(B7:F7)</f>
        <v>0.471976401179941</v>
      </c>
      <c r="E40" s="15"/>
      <c r="F40" s="50"/>
      <c r="G40" s="4"/>
      <c r="H40" s="4"/>
      <c r="K40" s="4"/>
    </row>
    <row r="41" spans="1:11" ht="15" customHeight="1" x14ac:dyDescent="0.25">
      <c r="A41" s="24" t="s">
        <v>4</v>
      </c>
      <c r="B41" s="24" t="s">
        <v>36</v>
      </c>
      <c r="C41" s="13">
        <v>67</v>
      </c>
      <c r="D41" s="15">
        <f t="shared" si="2"/>
        <v>0.40119760479041916</v>
      </c>
      <c r="E41" s="15"/>
      <c r="H41" s="4"/>
      <c r="K41" s="4"/>
    </row>
    <row r="42" spans="1:11" x14ac:dyDescent="0.25">
      <c r="A42" s="24" t="s">
        <v>5</v>
      </c>
      <c r="B42" s="24" t="s">
        <v>37</v>
      </c>
      <c r="C42" s="13">
        <v>38</v>
      </c>
      <c r="D42" s="15">
        <f t="shared" si="2"/>
        <v>0.40860215053763443</v>
      </c>
      <c r="E42" s="15"/>
      <c r="H42" s="4"/>
      <c r="K42" s="4"/>
    </row>
    <row r="43" spans="1:11" x14ac:dyDescent="0.25">
      <c r="A43" s="24" t="s">
        <v>6</v>
      </c>
      <c r="B43" s="24" t="s">
        <v>38</v>
      </c>
      <c r="C43" s="13">
        <v>178</v>
      </c>
      <c r="D43" s="15">
        <f t="shared" si="2"/>
        <v>0.49582172701949861</v>
      </c>
      <c r="E43" s="15"/>
      <c r="F43" s="50"/>
      <c r="G43" s="4"/>
      <c r="H43" s="4"/>
      <c r="K43" s="4"/>
    </row>
    <row r="44" spans="1:11" ht="15" customHeight="1" x14ac:dyDescent="0.25">
      <c r="A44" s="24" t="s">
        <v>7</v>
      </c>
      <c r="B44" s="24" t="s">
        <v>39</v>
      </c>
      <c r="C44" s="13">
        <v>76</v>
      </c>
      <c r="D44" s="15">
        <f t="shared" si="2"/>
        <v>0.56716417910447758</v>
      </c>
      <c r="E44" s="15"/>
      <c r="F44" s="50"/>
      <c r="G44" s="4"/>
      <c r="H44" s="4"/>
      <c r="K44" s="4"/>
    </row>
    <row r="45" spans="1:11" x14ac:dyDescent="0.25">
      <c r="A45" s="24" t="s">
        <v>8</v>
      </c>
      <c r="B45" s="24" t="s">
        <v>40</v>
      </c>
      <c r="C45" s="13">
        <v>67</v>
      </c>
      <c r="D45" s="15">
        <f t="shared" si="2"/>
        <v>0.63809523809523805</v>
      </c>
      <c r="E45" s="15"/>
      <c r="F45" s="50"/>
      <c r="G45" s="4"/>
      <c r="H45" s="4"/>
      <c r="K45" s="4"/>
    </row>
    <row r="46" spans="1:11" ht="15" customHeight="1" x14ac:dyDescent="0.25">
      <c r="A46" s="24" t="s">
        <v>9</v>
      </c>
      <c r="B46" s="24" t="s">
        <v>41</v>
      </c>
      <c r="C46" s="13">
        <v>54</v>
      </c>
      <c r="D46" s="15">
        <f t="shared" si="2"/>
        <v>0.66666666666666663</v>
      </c>
      <c r="E46" s="15"/>
      <c r="F46" s="50"/>
      <c r="G46" s="4"/>
      <c r="H46" s="4"/>
      <c r="K46" s="4"/>
    </row>
    <row r="47" spans="1:11" ht="15" customHeight="1" x14ac:dyDescent="0.25">
      <c r="A47" s="24" t="s">
        <v>10</v>
      </c>
      <c r="B47" s="24" t="s">
        <v>42</v>
      </c>
      <c r="C47" s="13">
        <v>47</v>
      </c>
      <c r="D47" s="15">
        <f t="shared" si="2"/>
        <v>0.4845360824742268</v>
      </c>
      <c r="E47" s="15"/>
      <c r="F47" s="50"/>
      <c r="G47" s="4"/>
      <c r="H47" s="4"/>
      <c r="K47" s="4"/>
    </row>
    <row r="48" spans="1:11" x14ac:dyDescent="0.25">
      <c r="A48" s="24" t="s">
        <v>11</v>
      </c>
      <c r="B48" s="24" t="s">
        <v>43</v>
      </c>
      <c r="C48" s="13">
        <v>108</v>
      </c>
      <c r="D48" s="15">
        <f t="shared" si="2"/>
        <v>0.52427184466019416</v>
      </c>
      <c r="E48" s="15"/>
      <c r="F48" s="50"/>
      <c r="G48" s="4"/>
      <c r="H48" s="4"/>
      <c r="K48" s="4"/>
    </row>
    <row r="49" spans="1:11" x14ac:dyDescent="0.25">
      <c r="A49" s="24" t="s">
        <v>12</v>
      </c>
      <c r="B49" s="24" t="s">
        <v>44</v>
      </c>
      <c r="C49" s="13">
        <v>66</v>
      </c>
      <c r="D49" s="15">
        <f t="shared" si="2"/>
        <v>0.55462184873949583</v>
      </c>
      <c r="E49" s="15"/>
      <c r="F49" s="50"/>
      <c r="G49" s="4"/>
      <c r="H49" s="4"/>
      <c r="K49" s="4"/>
    </row>
    <row r="50" spans="1:11" ht="15" customHeight="1" x14ac:dyDescent="0.25">
      <c r="A50" s="24" t="s">
        <v>13</v>
      </c>
      <c r="B50" s="24" t="s">
        <v>45</v>
      </c>
      <c r="C50" s="13">
        <v>81</v>
      </c>
      <c r="D50" s="15">
        <f t="shared" si="2"/>
        <v>0.4550561797752809</v>
      </c>
      <c r="E50" s="15"/>
      <c r="F50" s="50"/>
      <c r="G50" s="4"/>
      <c r="H50" s="4"/>
      <c r="K50" s="4"/>
    </row>
    <row r="51" spans="1:11" x14ac:dyDescent="0.25">
      <c r="A51" s="24" t="s">
        <v>14</v>
      </c>
      <c r="B51" s="24" t="s">
        <v>46</v>
      </c>
      <c r="C51" s="13">
        <v>50</v>
      </c>
      <c r="D51" s="15">
        <f t="shared" si="2"/>
        <v>0.37037037037037035</v>
      </c>
      <c r="E51" s="15"/>
      <c r="F51" s="50"/>
      <c r="G51" s="4"/>
      <c r="H51" s="4"/>
    </row>
    <row r="52" spans="1:11" x14ac:dyDescent="0.25">
      <c r="A52" s="24" t="s">
        <v>15</v>
      </c>
      <c r="B52" s="24" t="s">
        <v>47</v>
      </c>
      <c r="C52" s="13">
        <v>56</v>
      </c>
      <c r="D52" s="15">
        <f t="shared" si="2"/>
        <v>0.60869565217391308</v>
      </c>
      <c r="E52" s="15"/>
      <c r="F52" s="50"/>
      <c r="G52" s="4"/>
      <c r="H52" s="4"/>
    </row>
    <row r="53" spans="1:11" x14ac:dyDescent="0.25">
      <c r="A53" s="24" t="s">
        <v>16</v>
      </c>
      <c r="B53" s="24" t="s">
        <v>48</v>
      </c>
      <c r="C53" s="13">
        <v>31</v>
      </c>
      <c r="D53" s="15">
        <f t="shared" si="2"/>
        <v>0.75609756097560976</v>
      </c>
      <c r="E53" s="15"/>
      <c r="F53" s="50"/>
      <c r="G53" s="4"/>
      <c r="H53" s="4"/>
    </row>
    <row r="54" spans="1:11" x14ac:dyDescent="0.25">
      <c r="A54" s="24" t="s">
        <v>17</v>
      </c>
      <c r="B54" s="24" t="s">
        <v>49</v>
      </c>
      <c r="C54" s="13">
        <v>156</v>
      </c>
      <c r="D54" s="15">
        <f t="shared" si="2"/>
        <v>0.59541984732824427</v>
      </c>
      <c r="E54" s="15"/>
      <c r="F54" s="50"/>
      <c r="G54" s="4"/>
      <c r="H54" s="4"/>
    </row>
    <row r="55" spans="1:11" x14ac:dyDescent="0.25">
      <c r="A55" s="24" t="s">
        <v>18</v>
      </c>
      <c r="B55" s="24" t="s">
        <v>50</v>
      </c>
      <c r="C55" s="13">
        <v>31</v>
      </c>
      <c r="D55" s="15">
        <f t="shared" si="2"/>
        <v>0.67391304347826086</v>
      </c>
      <c r="E55" s="15"/>
      <c r="F55" s="50"/>
      <c r="G55" s="4"/>
      <c r="H55" s="4"/>
    </row>
    <row r="56" spans="1:11" x14ac:dyDescent="0.25">
      <c r="A56" s="24" t="s">
        <v>19</v>
      </c>
      <c r="B56" s="24" t="s">
        <v>51</v>
      </c>
      <c r="C56" s="13">
        <v>41</v>
      </c>
      <c r="D56" s="15">
        <f t="shared" si="2"/>
        <v>0.33333333333333331</v>
      </c>
      <c r="E56" s="15"/>
      <c r="F56" s="50"/>
      <c r="G56" s="4"/>
      <c r="H56" s="4"/>
    </row>
    <row r="60" spans="1:11" ht="15" customHeight="1" x14ac:dyDescent="0.25"/>
    <row r="71" spans="1:7" x14ac:dyDescent="0.25">
      <c r="A71" s="17" t="s">
        <v>89</v>
      </c>
    </row>
    <row r="73" spans="1:7" x14ac:dyDescent="0.25">
      <c r="B73" s="21" t="s">
        <v>54</v>
      </c>
      <c r="C73" s="21" t="s">
        <v>55</v>
      </c>
      <c r="D73" s="21" t="s">
        <v>70</v>
      </c>
      <c r="E73" s="21" t="s">
        <v>57</v>
      </c>
      <c r="F73" s="21" t="s">
        <v>58</v>
      </c>
      <c r="G73" s="22" t="s">
        <v>90</v>
      </c>
    </row>
    <row r="74" spans="1:7" x14ac:dyDescent="0.25">
      <c r="A74" s="1" t="s">
        <v>0</v>
      </c>
      <c r="B74" s="1">
        <v>8</v>
      </c>
      <c r="C74" s="1">
        <v>3</v>
      </c>
      <c r="D74" s="1">
        <v>4</v>
      </c>
      <c r="E74" s="1">
        <v>2</v>
      </c>
      <c r="F74" s="1">
        <v>0</v>
      </c>
      <c r="G74" s="1">
        <f>SUM(B74:F74)</f>
        <v>17</v>
      </c>
    </row>
    <row r="75" spans="1:7" x14ac:dyDescent="0.25">
      <c r="A75" s="1" t="s">
        <v>2</v>
      </c>
      <c r="B75" s="1">
        <v>171</v>
      </c>
      <c r="C75" s="1">
        <v>151</v>
      </c>
      <c r="D75" s="1">
        <v>123</v>
      </c>
      <c r="E75" s="1">
        <v>422</v>
      </c>
      <c r="F75" s="1">
        <v>8</v>
      </c>
      <c r="G75" s="1">
        <f t="shared" ref="G75:G94" si="3">SUM(B75:F75)</f>
        <v>875</v>
      </c>
    </row>
    <row r="76" spans="1:7" x14ac:dyDescent="0.25">
      <c r="A76" s="1" t="s">
        <v>3</v>
      </c>
      <c r="B76" s="1">
        <v>107</v>
      </c>
      <c r="C76" s="1">
        <v>61</v>
      </c>
      <c r="D76" s="1">
        <v>38</v>
      </c>
      <c r="E76" s="1">
        <v>123</v>
      </c>
      <c r="F76" s="1">
        <v>0</v>
      </c>
      <c r="G76" s="1">
        <f t="shared" si="3"/>
        <v>329</v>
      </c>
    </row>
    <row r="77" spans="1:7" x14ac:dyDescent="0.25">
      <c r="A77" s="1" t="s">
        <v>4</v>
      </c>
      <c r="B77" s="1">
        <v>52</v>
      </c>
      <c r="C77" s="1">
        <v>27</v>
      </c>
      <c r="D77" s="1">
        <v>28</v>
      </c>
      <c r="E77" s="1">
        <v>54</v>
      </c>
      <c r="F77" s="1">
        <v>1</v>
      </c>
      <c r="G77" s="1">
        <f t="shared" si="3"/>
        <v>162</v>
      </c>
    </row>
    <row r="78" spans="1:7" x14ac:dyDescent="0.25">
      <c r="A78" s="1" t="s">
        <v>5</v>
      </c>
      <c r="B78" s="1">
        <v>25</v>
      </c>
      <c r="C78" s="1">
        <v>15</v>
      </c>
      <c r="D78" s="1">
        <v>16</v>
      </c>
      <c r="E78" s="1">
        <v>33</v>
      </c>
      <c r="F78" s="1">
        <v>1</v>
      </c>
      <c r="G78" s="1">
        <f t="shared" si="3"/>
        <v>90</v>
      </c>
    </row>
    <row r="79" spans="1:7" x14ac:dyDescent="0.25">
      <c r="A79" s="1" t="s">
        <v>6</v>
      </c>
      <c r="B79" s="1">
        <v>85</v>
      </c>
      <c r="C79" s="1">
        <v>66</v>
      </c>
      <c r="D79" s="1">
        <v>66</v>
      </c>
      <c r="E79" s="1">
        <v>134</v>
      </c>
      <c r="F79" s="1">
        <v>0</v>
      </c>
      <c r="G79" s="1">
        <f t="shared" si="3"/>
        <v>351</v>
      </c>
    </row>
    <row r="80" spans="1:7" x14ac:dyDescent="0.25">
      <c r="A80" s="1" t="s">
        <v>7</v>
      </c>
      <c r="B80" s="1">
        <v>38</v>
      </c>
      <c r="C80" s="1">
        <v>27</v>
      </c>
      <c r="D80" s="1">
        <v>22</v>
      </c>
      <c r="E80" s="1">
        <v>47</v>
      </c>
      <c r="F80" s="1">
        <v>0</v>
      </c>
      <c r="G80" s="1">
        <f t="shared" si="3"/>
        <v>134</v>
      </c>
    </row>
    <row r="81" spans="1:7" x14ac:dyDescent="0.25">
      <c r="A81" s="1" t="s">
        <v>8</v>
      </c>
      <c r="B81" s="1">
        <v>25</v>
      </c>
      <c r="C81" s="1">
        <v>20</v>
      </c>
      <c r="D81" s="1">
        <v>25</v>
      </c>
      <c r="E81" s="1">
        <v>32</v>
      </c>
      <c r="F81" s="1">
        <v>0</v>
      </c>
      <c r="G81" s="1">
        <f t="shared" si="3"/>
        <v>102</v>
      </c>
    </row>
    <row r="82" spans="1:7" x14ac:dyDescent="0.25">
      <c r="A82" s="1" t="s">
        <v>9</v>
      </c>
      <c r="B82" s="1">
        <v>15</v>
      </c>
      <c r="C82" s="1">
        <v>13</v>
      </c>
      <c r="D82" s="1">
        <v>8</v>
      </c>
      <c r="E82" s="1">
        <v>43</v>
      </c>
      <c r="F82" s="1">
        <v>1</v>
      </c>
      <c r="G82" s="1">
        <f t="shared" si="3"/>
        <v>80</v>
      </c>
    </row>
    <row r="83" spans="1:7" x14ac:dyDescent="0.25">
      <c r="A83" s="1" t="s">
        <v>10</v>
      </c>
      <c r="B83" s="1">
        <v>21</v>
      </c>
      <c r="C83" s="1">
        <v>33</v>
      </c>
      <c r="D83" s="1">
        <v>13</v>
      </c>
      <c r="E83" s="1">
        <v>29</v>
      </c>
      <c r="F83" s="1">
        <v>0</v>
      </c>
      <c r="G83" s="1">
        <f t="shared" si="3"/>
        <v>96</v>
      </c>
    </row>
    <row r="84" spans="1:7" x14ac:dyDescent="0.25">
      <c r="A84" s="1" t="s">
        <v>11</v>
      </c>
      <c r="B84" s="1">
        <v>53</v>
      </c>
      <c r="C84" s="1">
        <v>47</v>
      </c>
      <c r="D84" s="1">
        <v>40</v>
      </c>
      <c r="E84" s="1">
        <v>57</v>
      </c>
      <c r="F84" s="1">
        <v>2</v>
      </c>
      <c r="G84" s="1">
        <f t="shared" si="3"/>
        <v>199</v>
      </c>
    </row>
    <row r="85" spans="1:7" x14ac:dyDescent="0.25">
      <c r="A85" s="1" t="s">
        <v>12</v>
      </c>
      <c r="B85" s="1">
        <v>34</v>
      </c>
      <c r="C85" s="1">
        <v>23</v>
      </c>
      <c r="D85" s="1">
        <v>21</v>
      </c>
      <c r="E85" s="1">
        <v>41</v>
      </c>
      <c r="F85" s="1">
        <v>0</v>
      </c>
      <c r="G85" s="1">
        <f t="shared" si="3"/>
        <v>119</v>
      </c>
    </row>
    <row r="86" spans="1:7" x14ac:dyDescent="0.25">
      <c r="A86" s="1" t="s">
        <v>13</v>
      </c>
      <c r="B86" s="1">
        <v>39</v>
      </c>
      <c r="C86" s="1">
        <v>27</v>
      </c>
      <c r="D86" s="1">
        <v>26</v>
      </c>
      <c r="E86" s="1">
        <v>74</v>
      </c>
      <c r="F86" s="1">
        <v>1</v>
      </c>
      <c r="G86" s="1">
        <f t="shared" si="3"/>
        <v>167</v>
      </c>
    </row>
    <row r="87" spans="1:7" x14ac:dyDescent="0.25">
      <c r="A87" s="1" t="s">
        <v>14</v>
      </c>
      <c r="B87" s="1">
        <v>31</v>
      </c>
      <c r="C87" s="1">
        <v>37</v>
      </c>
      <c r="D87" s="1">
        <v>23</v>
      </c>
      <c r="E87" s="1">
        <v>40</v>
      </c>
      <c r="F87" s="1">
        <v>0</v>
      </c>
      <c r="G87" s="1">
        <f t="shared" si="3"/>
        <v>131</v>
      </c>
    </row>
    <row r="88" spans="1:7" x14ac:dyDescent="0.25">
      <c r="A88" s="1" t="s">
        <v>15</v>
      </c>
      <c r="B88" s="1">
        <v>22</v>
      </c>
      <c r="C88" s="1">
        <v>11</v>
      </c>
      <c r="D88" s="1">
        <v>12</v>
      </c>
      <c r="E88" s="1">
        <v>43</v>
      </c>
      <c r="F88" s="1">
        <v>1</v>
      </c>
      <c r="G88" s="1">
        <f t="shared" si="3"/>
        <v>89</v>
      </c>
    </row>
    <row r="89" spans="1:7" x14ac:dyDescent="0.25">
      <c r="A89" s="1" t="s">
        <v>16</v>
      </c>
      <c r="B89" s="1">
        <v>13</v>
      </c>
      <c r="C89" s="1">
        <v>7</v>
      </c>
      <c r="D89" s="1">
        <v>7</v>
      </c>
      <c r="E89" s="1">
        <v>13</v>
      </c>
      <c r="F89" s="1">
        <v>1</v>
      </c>
      <c r="G89" s="1">
        <f t="shared" si="3"/>
        <v>41</v>
      </c>
    </row>
    <row r="90" spans="1:7" x14ac:dyDescent="0.25">
      <c r="A90" s="1" t="s">
        <v>17</v>
      </c>
      <c r="B90" s="1">
        <v>60</v>
      </c>
      <c r="C90" s="1">
        <v>40</v>
      </c>
      <c r="D90" s="1">
        <v>41</v>
      </c>
      <c r="E90" s="1">
        <v>108</v>
      </c>
      <c r="F90" s="1">
        <v>0</v>
      </c>
      <c r="G90" s="1">
        <f t="shared" si="3"/>
        <v>249</v>
      </c>
    </row>
    <row r="91" spans="1:7" x14ac:dyDescent="0.25">
      <c r="A91" s="1" t="s">
        <v>18</v>
      </c>
      <c r="B91" s="1">
        <v>12</v>
      </c>
      <c r="C91" s="1">
        <v>11</v>
      </c>
      <c r="D91" s="1">
        <v>4</v>
      </c>
      <c r="E91" s="1">
        <v>17</v>
      </c>
      <c r="F91" s="1">
        <v>0</v>
      </c>
      <c r="G91" s="1">
        <f t="shared" si="3"/>
        <v>44</v>
      </c>
    </row>
    <row r="92" spans="1:7" x14ac:dyDescent="0.25">
      <c r="A92" s="1" t="s">
        <v>19</v>
      </c>
      <c r="B92" s="1">
        <v>46</v>
      </c>
      <c r="C92" s="1">
        <v>15</v>
      </c>
      <c r="D92" s="1">
        <v>22</v>
      </c>
      <c r="E92" s="1">
        <v>36</v>
      </c>
      <c r="F92" s="1">
        <v>0</v>
      </c>
      <c r="G92" s="1">
        <f t="shared" si="3"/>
        <v>119</v>
      </c>
    </row>
    <row r="93" spans="1:7" x14ac:dyDescent="0.25">
      <c r="A93" s="1" t="s">
        <v>20</v>
      </c>
      <c r="B93" s="1">
        <v>2</v>
      </c>
      <c r="C93" s="1">
        <v>1</v>
      </c>
      <c r="D93" s="1">
        <v>1</v>
      </c>
      <c r="E93" s="1">
        <v>6</v>
      </c>
      <c r="F93" s="1">
        <v>0</v>
      </c>
      <c r="G93" s="1">
        <f t="shared" si="3"/>
        <v>10</v>
      </c>
    </row>
    <row r="94" spans="1:7" x14ac:dyDescent="0.25">
      <c r="A94" s="1" t="s">
        <v>21</v>
      </c>
      <c r="B94" s="1">
        <v>11</v>
      </c>
      <c r="C94" s="1">
        <v>3</v>
      </c>
      <c r="D94" s="1">
        <v>3</v>
      </c>
      <c r="E94" s="1">
        <v>9</v>
      </c>
      <c r="F94" s="1">
        <v>0</v>
      </c>
      <c r="G94" s="1">
        <f t="shared" si="3"/>
        <v>26</v>
      </c>
    </row>
    <row r="95" spans="1:7" x14ac:dyDescent="0.25">
      <c r="A95" s="16" t="s">
        <v>22</v>
      </c>
      <c r="B95" s="10">
        <f>SUM(B74:B94)</f>
        <v>870</v>
      </c>
      <c r="C95" s="10">
        <f t="shared" ref="C95:F95" si="4">SUM(C74:C94)</f>
        <v>638</v>
      </c>
      <c r="D95" s="10">
        <f t="shared" si="4"/>
        <v>543</v>
      </c>
      <c r="E95" s="10">
        <f t="shared" si="4"/>
        <v>1363</v>
      </c>
      <c r="F95" s="10">
        <f t="shared" si="4"/>
        <v>16</v>
      </c>
      <c r="G95" s="16">
        <f>SUM(G74:G94)</f>
        <v>3430</v>
      </c>
    </row>
    <row r="96" spans="1:7" x14ac:dyDescent="0.25">
      <c r="A96" s="34" t="s">
        <v>91</v>
      </c>
    </row>
    <row r="97" spans="1:8" x14ac:dyDescent="0.25">
      <c r="A97" s="34"/>
    </row>
    <row r="98" spans="1:8" x14ac:dyDescent="0.25">
      <c r="A98" s="34"/>
    </row>
    <row r="99" spans="1:8" x14ac:dyDescent="0.25">
      <c r="A99" s="34"/>
    </row>
    <row r="101" spans="1:8" x14ac:dyDescent="0.25">
      <c r="A101" s="17" t="s">
        <v>86</v>
      </c>
    </row>
    <row r="103" spans="1:8" x14ac:dyDescent="0.25">
      <c r="B103" s="21" t="s">
        <v>92</v>
      </c>
      <c r="C103" s="21" t="s">
        <v>93</v>
      </c>
      <c r="D103" s="21" t="s">
        <v>94</v>
      </c>
      <c r="E103" s="21" t="s">
        <v>95</v>
      </c>
      <c r="F103" s="21" t="s">
        <v>22</v>
      </c>
      <c r="G103" s="21"/>
      <c r="H103" s="21"/>
    </row>
    <row r="104" spans="1:8" x14ac:dyDescent="0.25">
      <c r="A104" s="1" t="s">
        <v>0</v>
      </c>
      <c r="B104" s="1">
        <v>0</v>
      </c>
      <c r="C104" s="1">
        <v>8</v>
      </c>
      <c r="D104" s="1">
        <v>2</v>
      </c>
      <c r="E104" s="1">
        <v>0</v>
      </c>
      <c r="F104" s="1">
        <f>SUM(B104:E104)</f>
        <v>10</v>
      </c>
    </row>
    <row r="105" spans="1:8" x14ac:dyDescent="0.25">
      <c r="A105" s="1" t="s">
        <v>2</v>
      </c>
      <c r="B105" s="1">
        <v>19</v>
      </c>
      <c r="C105" s="1">
        <v>203</v>
      </c>
      <c r="D105" s="1">
        <v>157</v>
      </c>
      <c r="E105" s="1">
        <v>32</v>
      </c>
      <c r="F105" s="1">
        <f t="shared" ref="F105:F124" si="5">SUM(B105:E105)</f>
        <v>411</v>
      </c>
    </row>
    <row r="106" spans="1:8" x14ac:dyDescent="0.25">
      <c r="A106" s="1" t="s">
        <v>3</v>
      </c>
      <c r="B106" s="1">
        <v>8</v>
      </c>
      <c r="C106" s="1">
        <v>102</v>
      </c>
      <c r="D106" s="1">
        <v>67</v>
      </c>
      <c r="E106" s="1">
        <v>10</v>
      </c>
      <c r="F106" s="1">
        <f t="shared" si="5"/>
        <v>187</v>
      </c>
    </row>
    <row r="107" spans="1:8" x14ac:dyDescent="0.25">
      <c r="A107" s="1" t="s">
        <v>4</v>
      </c>
      <c r="B107" s="1">
        <v>2</v>
      </c>
      <c r="C107" s="1">
        <v>62</v>
      </c>
      <c r="D107" s="1">
        <v>27</v>
      </c>
      <c r="E107" s="1">
        <v>7</v>
      </c>
      <c r="F107" s="1">
        <f t="shared" si="5"/>
        <v>98</v>
      </c>
    </row>
    <row r="108" spans="1:8" x14ac:dyDescent="0.25">
      <c r="A108" s="1" t="s">
        <v>5</v>
      </c>
      <c r="B108" s="1">
        <v>1</v>
      </c>
      <c r="C108" s="1">
        <v>33</v>
      </c>
      <c r="D108" s="1">
        <v>15</v>
      </c>
      <c r="E108" s="1">
        <v>2</v>
      </c>
      <c r="F108" s="1">
        <f t="shared" si="5"/>
        <v>51</v>
      </c>
    </row>
    <row r="109" spans="1:8" x14ac:dyDescent="0.25">
      <c r="A109" s="1" t="s">
        <v>6</v>
      </c>
      <c r="B109" s="1">
        <v>5</v>
      </c>
      <c r="C109" s="1">
        <v>87</v>
      </c>
      <c r="D109" s="1">
        <v>74</v>
      </c>
      <c r="E109" s="1">
        <v>14</v>
      </c>
      <c r="F109" s="1">
        <f t="shared" si="5"/>
        <v>180</v>
      </c>
    </row>
    <row r="110" spans="1:8" x14ac:dyDescent="0.25">
      <c r="A110" s="1" t="s">
        <v>7</v>
      </c>
      <c r="B110" s="1">
        <v>0</v>
      </c>
      <c r="C110" s="1">
        <v>33</v>
      </c>
      <c r="D110" s="1">
        <v>30</v>
      </c>
      <c r="E110" s="1">
        <v>8</v>
      </c>
      <c r="F110" s="1">
        <f t="shared" si="5"/>
        <v>71</v>
      </c>
    </row>
    <row r="111" spans="1:8" x14ac:dyDescent="0.25">
      <c r="A111" s="1" t="s">
        <v>8</v>
      </c>
      <c r="B111" s="1">
        <v>0</v>
      </c>
      <c r="C111" s="1">
        <v>27</v>
      </c>
      <c r="D111" s="1">
        <v>28</v>
      </c>
      <c r="E111" s="1">
        <v>3</v>
      </c>
      <c r="F111" s="1">
        <f t="shared" si="5"/>
        <v>58</v>
      </c>
    </row>
    <row r="112" spans="1:8" x14ac:dyDescent="0.25">
      <c r="A112" s="1" t="s">
        <v>9</v>
      </c>
      <c r="B112" s="1">
        <v>1</v>
      </c>
      <c r="C112" s="1">
        <v>18</v>
      </c>
      <c r="D112" s="1">
        <v>10</v>
      </c>
      <c r="E112" s="1">
        <v>4</v>
      </c>
      <c r="F112" s="1">
        <f t="shared" si="5"/>
        <v>33</v>
      </c>
    </row>
    <row r="113" spans="1:6" x14ac:dyDescent="0.25">
      <c r="A113" s="1" t="s">
        <v>10</v>
      </c>
      <c r="B113" s="1">
        <v>0</v>
      </c>
      <c r="C113" s="1">
        <v>19</v>
      </c>
      <c r="D113" s="1">
        <v>31</v>
      </c>
      <c r="E113" s="1">
        <v>3</v>
      </c>
      <c r="F113" s="1">
        <f t="shared" si="5"/>
        <v>53</v>
      </c>
    </row>
    <row r="114" spans="1:6" x14ac:dyDescent="0.25">
      <c r="A114" s="1" t="s">
        <v>11</v>
      </c>
      <c r="B114" s="1">
        <v>2</v>
      </c>
      <c r="C114" s="1">
        <v>87</v>
      </c>
      <c r="D114" s="1">
        <v>47</v>
      </c>
      <c r="E114" s="1">
        <v>9</v>
      </c>
      <c r="F114" s="1">
        <f t="shared" si="5"/>
        <v>145</v>
      </c>
    </row>
    <row r="115" spans="1:6" x14ac:dyDescent="0.25">
      <c r="A115" s="1" t="s">
        <v>12</v>
      </c>
      <c r="B115" s="1">
        <v>1</v>
      </c>
      <c r="C115" s="1">
        <v>34</v>
      </c>
      <c r="D115" s="1">
        <v>28</v>
      </c>
      <c r="E115" s="1">
        <v>4</v>
      </c>
      <c r="F115" s="1">
        <f t="shared" si="5"/>
        <v>67</v>
      </c>
    </row>
    <row r="116" spans="1:6" x14ac:dyDescent="0.25">
      <c r="A116" s="1" t="s">
        <v>13</v>
      </c>
      <c r="B116" s="1">
        <v>3</v>
      </c>
      <c r="C116" s="1">
        <v>46</v>
      </c>
      <c r="D116" s="1">
        <v>28</v>
      </c>
      <c r="E116" s="1">
        <v>13</v>
      </c>
      <c r="F116" s="1">
        <f t="shared" si="5"/>
        <v>90</v>
      </c>
    </row>
    <row r="117" spans="1:6" x14ac:dyDescent="0.25">
      <c r="A117" s="1" t="s">
        <v>14</v>
      </c>
      <c r="B117" s="1">
        <v>3</v>
      </c>
      <c r="C117" s="1">
        <v>28</v>
      </c>
      <c r="D117" s="1">
        <v>46</v>
      </c>
      <c r="E117" s="1">
        <v>9</v>
      </c>
      <c r="F117" s="1">
        <f t="shared" si="5"/>
        <v>86</v>
      </c>
    </row>
    <row r="118" spans="1:6" x14ac:dyDescent="0.25">
      <c r="A118" s="1" t="s">
        <v>15</v>
      </c>
      <c r="B118" s="1">
        <v>0</v>
      </c>
      <c r="C118" s="1">
        <v>18</v>
      </c>
      <c r="D118" s="1">
        <v>19</v>
      </c>
      <c r="E118" s="1">
        <v>6</v>
      </c>
      <c r="F118" s="1">
        <f t="shared" si="5"/>
        <v>43</v>
      </c>
    </row>
    <row r="119" spans="1:6" x14ac:dyDescent="0.25">
      <c r="A119" s="1" t="s">
        <v>16</v>
      </c>
      <c r="B119" s="1">
        <v>0</v>
      </c>
      <c r="C119" s="1">
        <v>6</v>
      </c>
      <c r="D119" s="1">
        <v>11</v>
      </c>
      <c r="E119" s="1">
        <v>1</v>
      </c>
      <c r="F119" s="1">
        <f t="shared" si="5"/>
        <v>18</v>
      </c>
    </row>
    <row r="120" spans="1:6" x14ac:dyDescent="0.25">
      <c r="A120" s="1" t="s">
        <v>17</v>
      </c>
      <c r="B120" s="1">
        <v>12</v>
      </c>
      <c r="C120" s="1">
        <v>67</v>
      </c>
      <c r="D120" s="1">
        <v>48</v>
      </c>
      <c r="E120" s="1">
        <v>13</v>
      </c>
      <c r="F120" s="1">
        <f t="shared" si="5"/>
        <v>140</v>
      </c>
    </row>
    <row r="121" spans="1:6" x14ac:dyDescent="0.25">
      <c r="A121" s="1" t="s">
        <v>18</v>
      </c>
      <c r="B121" s="1">
        <v>0</v>
      </c>
      <c r="C121" s="1">
        <v>12</v>
      </c>
      <c r="D121" s="1">
        <v>8</v>
      </c>
      <c r="E121" s="1">
        <v>1</v>
      </c>
      <c r="F121" s="1">
        <f t="shared" si="5"/>
        <v>21</v>
      </c>
    </row>
    <row r="122" spans="1:6" x14ac:dyDescent="0.25">
      <c r="A122" s="1" t="s">
        <v>19</v>
      </c>
      <c r="B122" s="1">
        <v>1</v>
      </c>
      <c r="C122" s="1">
        <v>42</v>
      </c>
      <c r="D122" s="1">
        <v>16</v>
      </c>
      <c r="E122" s="1">
        <v>12</v>
      </c>
      <c r="F122" s="1">
        <f t="shared" si="5"/>
        <v>71</v>
      </c>
    </row>
    <row r="123" spans="1:6" x14ac:dyDescent="0.25">
      <c r="A123" s="1" t="s">
        <v>20</v>
      </c>
      <c r="B123" s="1">
        <v>0</v>
      </c>
      <c r="C123" s="1">
        <v>1</v>
      </c>
      <c r="D123" s="1">
        <v>3</v>
      </c>
      <c r="E123" s="1">
        <v>0</v>
      </c>
      <c r="F123" s="1">
        <f t="shared" si="5"/>
        <v>4</v>
      </c>
    </row>
    <row r="124" spans="1:6" x14ac:dyDescent="0.25">
      <c r="A124" s="1" t="s">
        <v>21</v>
      </c>
      <c r="B124" s="1">
        <v>1</v>
      </c>
      <c r="C124" s="1">
        <v>8</v>
      </c>
      <c r="D124" s="1">
        <v>3</v>
      </c>
      <c r="E124" s="1">
        <v>0</v>
      </c>
      <c r="F124" s="1">
        <f t="shared" si="5"/>
        <v>12</v>
      </c>
    </row>
    <row r="125" spans="1:6" x14ac:dyDescent="0.25">
      <c r="A125" s="16" t="s">
        <v>22</v>
      </c>
      <c r="B125" s="10">
        <f t="shared" ref="B125:E125" si="6">SUM(B104:B124)</f>
        <v>59</v>
      </c>
      <c r="C125" s="10">
        <f t="shared" si="6"/>
        <v>941</v>
      </c>
      <c r="D125" s="10">
        <f t="shared" si="6"/>
        <v>698</v>
      </c>
      <c r="E125" s="10">
        <f t="shared" si="6"/>
        <v>151</v>
      </c>
      <c r="F125" s="10">
        <f>SUM(F104:F124)</f>
        <v>1849</v>
      </c>
    </row>
  </sheetData>
  <mergeCells count="2">
    <mergeCell ref="G3:H3"/>
    <mergeCell ref="A37:A39"/>
  </mergeCells>
  <pageMargins left="0.7" right="0.7" top="0.75" bottom="0.75" header="0.3" footer="0.3"/>
  <pageSetup paperSize="9" scale="70" orientation="portrait" r:id="rId1"/>
  <ignoredErrors>
    <ignoredError sqref="D37:D56" formulaRange="1"/>
    <ignoredError sqref="H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5" x14ac:dyDescent="0.25"/>
  <cols>
    <col min="1" max="1" width="42.28515625" style="20" customWidth="1"/>
    <col min="2" max="11" width="7" style="20" customWidth="1"/>
    <col min="12" max="12" width="9.5703125" style="20" customWidth="1"/>
    <col min="13" max="13" width="7" style="20" customWidth="1"/>
    <col min="14" max="16384" width="9.140625" style="20"/>
  </cols>
  <sheetData>
    <row r="1" spans="1:13" x14ac:dyDescent="0.25">
      <c r="A1" s="17" t="s">
        <v>98</v>
      </c>
    </row>
    <row r="3" spans="1:13" x14ac:dyDescent="0.25">
      <c r="A3" s="17" t="s">
        <v>80</v>
      </c>
    </row>
    <row r="4" spans="1:13" x14ac:dyDescent="0.25">
      <c r="B4" s="56" t="s">
        <v>81</v>
      </c>
      <c r="C4" s="61"/>
      <c r="D4" s="53" t="s">
        <v>82</v>
      </c>
      <c r="E4" s="53"/>
      <c r="F4" s="56" t="s">
        <v>83</v>
      </c>
      <c r="G4" s="61"/>
      <c r="H4" s="53" t="s">
        <v>84</v>
      </c>
      <c r="I4" s="53"/>
      <c r="J4" s="56" t="s">
        <v>85</v>
      </c>
      <c r="K4" s="61"/>
      <c r="L4" s="56" t="s">
        <v>22</v>
      </c>
      <c r="M4" s="60"/>
    </row>
    <row r="5" spans="1:13" x14ac:dyDescent="0.25">
      <c r="B5" s="26" t="s">
        <v>1</v>
      </c>
      <c r="C5" s="27" t="s">
        <v>27</v>
      </c>
      <c r="D5" s="18" t="s">
        <v>1</v>
      </c>
      <c r="E5" s="18" t="s">
        <v>27</v>
      </c>
      <c r="F5" s="26" t="s">
        <v>1</v>
      </c>
      <c r="G5" s="27" t="s">
        <v>27</v>
      </c>
      <c r="H5" s="18" t="s">
        <v>1</v>
      </c>
      <c r="I5" s="18" t="s">
        <v>27</v>
      </c>
      <c r="J5" s="26" t="s">
        <v>1</v>
      </c>
      <c r="K5" s="27" t="s">
        <v>27</v>
      </c>
      <c r="L5" s="18" t="s">
        <v>1</v>
      </c>
      <c r="M5" s="27" t="s">
        <v>27</v>
      </c>
    </row>
    <row r="6" spans="1:13" x14ac:dyDescent="0.25">
      <c r="A6" s="20" t="s">
        <v>59</v>
      </c>
      <c r="B6" s="28">
        <v>320.23076923076923</v>
      </c>
      <c r="C6" s="29">
        <f>B6/L6*100</f>
        <v>33.686680692668716</v>
      </c>
      <c r="D6" s="25">
        <v>11.307692307692307</v>
      </c>
      <c r="E6" s="25">
        <f>D6/L6*100</f>
        <v>1.1895128661595726</v>
      </c>
      <c r="F6" s="28">
        <v>211.30769230769232</v>
      </c>
      <c r="G6" s="29">
        <f>F6/L6*100</f>
        <v>22.228515941090794</v>
      </c>
      <c r="H6" s="25">
        <v>1.3846153846153846</v>
      </c>
      <c r="I6" s="25">
        <f>H6/L6*100</f>
        <v>0.14565463667260076</v>
      </c>
      <c r="J6" s="28">
        <v>406.38461538461536</v>
      </c>
      <c r="K6" s="29">
        <f>J6/L6*100</f>
        <v>42.749635863408322</v>
      </c>
      <c r="L6" s="25">
        <f>SUM(B6,D6,F6,H6,J6)</f>
        <v>950.61538461538453</v>
      </c>
      <c r="M6" s="29">
        <v>100</v>
      </c>
    </row>
    <row r="7" spans="1:13" x14ac:dyDescent="0.25">
      <c r="A7" s="20" t="s">
        <v>60</v>
      </c>
      <c r="B7" s="28">
        <v>379.84615384615387</v>
      </c>
      <c r="C7" s="29">
        <f>B7/L7*100</f>
        <v>39.296514403947157</v>
      </c>
      <c r="D7" s="25">
        <v>16.692307692307693</v>
      </c>
      <c r="E7" s="25">
        <f>D7/L7*100</f>
        <v>1.7268820627088972</v>
      </c>
      <c r="F7" s="28">
        <v>244.84615384615378</v>
      </c>
      <c r="G7" s="29">
        <f t="shared" ref="G7:G9" si="0">F7/L7*100</f>
        <v>25.330256247015747</v>
      </c>
      <c r="H7" s="25">
        <v>3.4615384615384621</v>
      </c>
      <c r="I7" s="25">
        <f t="shared" ref="I7:I9" si="1">H7/L7*100</f>
        <v>0.35810918351106164</v>
      </c>
      <c r="J7" s="28">
        <v>321.76923076923083</v>
      </c>
      <c r="K7" s="29">
        <f t="shared" ref="K7:K9" si="2">J7/L7*100</f>
        <v>33.288238102817132</v>
      </c>
      <c r="L7" s="25">
        <f>SUM(B7,D7,F7,H7,J7)</f>
        <v>966.61538461538464</v>
      </c>
      <c r="M7" s="29">
        <v>100</v>
      </c>
    </row>
    <row r="8" spans="1:13" x14ac:dyDescent="0.25">
      <c r="A8" s="20" t="s">
        <v>61</v>
      </c>
      <c r="B8" s="28">
        <v>395.84615384615381</v>
      </c>
      <c r="C8" s="29">
        <f>B8/L8*100</f>
        <v>37.721741680105559</v>
      </c>
      <c r="D8" s="25">
        <v>16.53846153846154</v>
      </c>
      <c r="E8" s="25">
        <f>D8/L8*100</f>
        <v>1.5760152470312274</v>
      </c>
      <c r="F8" s="28">
        <v>270.46153846153845</v>
      </c>
      <c r="G8" s="29">
        <f t="shared" si="0"/>
        <v>25.77334701656649</v>
      </c>
      <c r="H8" s="25">
        <v>1.9230769230769231</v>
      </c>
      <c r="I8" s="25">
        <f t="shared" si="1"/>
        <v>0.18325758686409621</v>
      </c>
      <c r="J8" s="28">
        <v>364.61538461538458</v>
      </c>
      <c r="K8" s="29">
        <f t="shared" si="2"/>
        <v>34.745638469432635</v>
      </c>
      <c r="L8" s="25">
        <f>SUM(B8,D8,F8,H8,J8)</f>
        <v>1049.3846153846152</v>
      </c>
      <c r="M8" s="29">
        <v>100</v>
      </c>
    </row>
    <row r="9" spans="1:13" x14ac:dyDescent="0.25">
      <c r="A9" s="17" t="s">
        <v>22</v>
      </c>
      <c r="B9" s="30">
        <v>1095.9230769230769</v>
      </c>
      <c r="C9" s="31">
        <f>B9/L9*100</f>
        <v>36.941865892236684</v>
      </c>
      <c r="D9" s="32">
        <v>44.53846153846154</v>
      </c>
      <c r="E9" s="32">
        <f>D9/L9*100</f>
        <v>1.5013224083389516</v>
      </c>
      <c r="F9" s="30">
        <v>726.61538461538453</v>
      </c>
      <c r="G9" s="31">
        <f t="shared" si="0"/>
        <v>24.493076803401959</v>
      </c>
      <c r="H9" s="32">
        <v>6.7692307692307701</v>
      </c>
      <c r="I9" s="32">
        <f t="shared" si="1"/>
        <v>0.22818026240730183</v>
      </c>
      <c r="J9" s="30">
        <v>1092.7692307692307</v>
      </c>
      <c r="K9" s="31">
        <f t="shared" si="2"/>
        <v>36.835554633615104</v>
      </c>
      <c r="L9" s="32">
        <f>SUM(B9,D9,F9,H9,J9)</f>
        <v>2966.6153846153843</v>
      </c>
      <c r="M9" s="31">
        <v>100</v>
      </c>
    </row>
    <row r="12" spans="1:13" ht="15" customHeight="1" x14ac:dyDescent="0.25">
      <c r="A12" s="17" t="s">
        <v>96</v>
      </c>
    </row>
    <row r="13" spans="1:13" x14ac:dyDescent="0.25">
      <c r="A13" s="17"/>
    </row>
    <row r="14" spans="1:13" ht="15.75" customHeight="1" x14ac:dyDescent="0.25">
      <c r="B14" s="56" t="s">
        <v>54</v>
      </c>
      <c r="C14" s="57"/>
      <c r="D14" s="53" t="s">
        <v>55</v>
      </c>
      <c r="E14" s="59"/>
      <c r="F14" s="56" t="s">
        <v>70</v>
      </c>
      <c r="G14" s="57"/>
      <c r="H14" s="53" t="s">
        <v>57</v>
      </c>
      <c r="I14" s="59"/>
      <c r="J14" s="56" t="s">
        <v>58</v>
      </c>
      <c r="K14" s="57"/>
      <c r="L14" s="17" t="s">
        <v>90</v>
      </c>
    </row>
    <row r="15" spans="1:13" x14ac:dyDescent="0.25">
      <c r="B15" s="43" t="s">
        <v>1</v>
      </c>
      <c r="C15" s="44" t="s">
        <v>27</v>
      </c>
      <c r="D15" s="42" t="s">
        <v>1</v>
      </c>
      <c r="E15" s="42" t="s">
        <v>27</v>
      </c>
      <c r="F15" s="43" t="s">
        <v>1</v>
      </c>
      <c r="G15" s="44" t="s">
        <v>27</v>
      </c>
      <c r="H15" s="42" t="s">
        <v>1</v>
      </c>
      <c r="I15" s="42" t="s">
        <v>27</v>
      </c>
      <c r="J15" s="43" t="s">
        <v>1</v>
      </c>
      <c r="K15" s="44" t="s">
        <v>27</v>
      </c>
      <c r="L15" s="42" t="s">
        <v>1</v>
      </c>
    </row>
    <row r="16" spans="1:13" x14ac:dyDescent="0.25">
      <c r="A16" s="20" t="s">
        <v>59</v>
      </c>
      <c r="B16" s="45">
        <v>164</v>
      </c>
      <c r="C16" s="47">
        <f>B16/$L16*100</f>
        <v>18.594104308390023</v>
      </c>
      <c r="D16" s="20">
        <v>131</v>
      </c>
      <c r="E16" s="47">
        <f>D16/$L16*100</f>
        <v>14.852607709750568</v>
      </c>
      <c r="F16" s="45">
        <v>139</v>
      </c>
      <c r="G16" s="47">
        <f>F16/$L16*100</f>
        <v>15.759637188208616</v>
      </c>
      <c r="H16" s="20">
        <v>440</v>
      </c>
      <c r="I16" s="47">
        <f>H16/$L16*100</f>
        <v>49.886621315192741</v>
      </c>
      <c r="J16" s="45">
        <v>8</v>
      </c>
      <c r="K16" s="47">
        <f>J16/$L16*100</f>
        <v>0.90702947845804993</v>
      </c>
      <c r="L16" s="20">
        <f>SUM(B16,D16,F16,H16,J16)</f>
        <v>882</v>
      </c>
    </row>
    <row r="17" spans="1:12" x14ac:dyDescent="0.25">
      <c r="A17" s="20" t="s">
        <v>60</v>
      </c>
      <c r="B17" s="45">
        <v>246</v>
      </c>
      <c r="C17" s="47">
        <f t="shared" ref="C17" si="3">B17/$L17*100</f>
        <v>22.003577817531305</v>
      </c>
      <c r="D17" s="20">
        <v>227</v>
      </c>
      <c r="E17" s="47">
        <f t="shared" ref="E17" si="4">D17/$L17*100</f>
        <v>20.304114490161002</v>
      </c>
      <c r="F17" s="45">
        <v>198</v>
      </c>
      <c r="G17" s="47">
        <f t="shared" ref="G17" si="5">F17/$L17*100</f>
        <v>17.710196779964221</v>
      </c>
      <c r="H17" s="20">
        <v>442</v>
      </c>
      <c r="I17" s="47">
        <f t="shared" ref="I17:K19" si="6">H17/$L17*100</f>
        <v>39.534883720930232</v>
      </c>
      <c r="J17" s="45">
        <v>5</v>
      </c>
      <c r="K17" s="47">
        <f t="shared" si="6"/>
        <v>0.44722719141323791</v>
      </c>
      <c r="L17" s="20">
        <f t="shared" ref="L17:L19" si="7">SUM(B17,D17,F17,H17,J17)</f>
        <v>1118</v>
      </c>
    </row>
    <row r="18" spans="1:12" x14ac:dyDescent="0.25">
      <c r="A18" s="20" t="s">
        <v>61</v>
      </c>
      <c r="B18" s="45">
        <v>289</v>
      </c>
      <c r="C18" s="47">
        <f t="shared" ref="C18" si="8">B18/$L18*100</f>
        <v>23.963515754560529</v>
      </c>
      <c r="D18" s="20">
        <v>227</v>
      </c>
      <c r="E18" s="47">
        <f t="shared" ref="E18" si="9">D18/$L18*100</f>
        <v>18.822553897180764</v>
      </c>
      <c r="F18" s="45">
        <v>206</v>
      </c>
      <c r="G18" s="47">
        <f t="shared" ref="G18" si="10">F18/$L18*100</f>
        <v>17.081260364842453</v>
      </c>
      <c r="H18" s="20">
        <v>481</v>
      </c>
      <c r="I18" s="47">
        <f t="shared" si="6"/>
        <v>39.88391376451078</v>
      </c>
      <c r="J18" s="45">
        <v>3</v>
      </c>
      <c r="K18" s="47">
        <f t="shared" si="6"/>
        <v>0.24875621890547264</v>
      </c>
      <c r="L18" s="20">
        <f t="shared" si="7"/>
        <v>1206</v>
      </c>
    </row>
    <row r="19" spans="1:12" x14ac:dyDescent="0.25">
      <c r="A19" s="17" t="s">
        <v>22</v>
      </c>
      <c r="B19" s="46">
        <f>SUM(B16:B18)</f>
        <v>699</v>
      </c>
      <c r="C19" s="48">
        <f t="shared" ref="C19" si="11">B19/$L19*100</f>
        <v>21.802869619463504</v>
      </c>
      <c r="D19" s="46">
        <f>SUM(D16:D18)</f>
        <v>585</v>
      </c>
      <c r="E19" s="48">
        <f t="shared" ref="E19" si="12">D19/$L19*100</f>
        <v>18.24703680598877</v>
      </c>
      <c r="F19" s="46">
        <f>SUM(F16:F18)</f>
        <v>543</v>
      </c>
      <c r="G19" s="48">
        <f t="shared" ref="G19" si="13">F19/$L19*100</f>
        <v>16.936993137866498</v>
      </c>
      <c r="H19" s="46">
        <f>SUM(H16:H18)</f>
        <v>1363</v>
      </c>
      <c r="I19" s="48">
        <f t="shared" si="6"/>
        <v>42.514036182158456</v>
      </c>
      <c r="J19" s="46">
        <f>SUM(J16:J18)</f>
        <v>16</v>
      </c>
      <c r="K19" s="48">
        <f t="shared" si="6"/>
        <v>0.49906425452276981</v>
      </c>
      <c r="L19" s="17">
        <f t="shared" si="7"/>
        <v>3206</v>
      </c>
    </row>
    <row r="20" spans="1:12" x14ac:dyDescent="0.25">
      <c r="A20" s="34" t="s">
        <v>91</v>
      </c>
      <c r="B20" s="10"/>
      <c r="C20" s="49"/>
      <c r="D20" s="10"/>
      <c r="E20" s="49"/>
      <c r="F20" s="10"/>
      <c r="G20" s="49"/>
      <c r="H20" s="10"/>
      <c r="I20" s="49"/>
      <c r="J20" s="10"/>
      <c r="K20" s="49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2" x14ac:dyDescent="0.25">
      <c r="A23" s="17" t="s">
        <v>97</v>
      </c>
    </row>
    <row r="24" spans="1:12" x14ac:dyDescent="0.25">
      <c r="A24" s="17"/>
    </row>
    <row r="25" spans="1:12" x14ac:dyDescent="0.25">
      <c r="B25" s="56" t="s">
        <v>92</v>
      </c>
      <c r="C25" s="57"/>
      <c r="D25" s="53" t="s">
        <v>93</v>
      </c>
      <c r="E25" s="58"/>
      <c r="F25" s="56" t="s">
        <v>94</v>
      </c>
      <c r="G25" s="57"/>
      <c r="H25" s="53" t="s">
        <v>95</v>
      </c>
      <c r="I25" s="59"/>
      <c r="J25" s="46" t="s">
        <v>22</v>
      </c>
      <c r="K25" s="17"/>
    </row>
    <row r="26" spans="1:12" x14ac:dyDescent="0.25">
      <c r="B26" s="43" t="s">
        <v>1</v>
      </c>
      <c r="C26" s="44" t="s">
        <v>27</v>
      </c>
      <c r="D26" s="42" t="s">
        <v>1</v>
      </c>
      <c r="E26" s="42" t="s">
        <v>27</v>
      </c>
      <c r="F26" s="43" t="s">
        <v>1</v>
      </c>
      <c r="G26" s="44" t="s">
        <v>27</v>
      </c>
      <c r="H26" s="42" t="s">
        <v>1</v>
      </c>
      <c r="I26" s="42" t="s">
        <v>27</v>
      </c>
      <c r="J26" s="43" t="s">
        <v>1</v>
      </c>
      <c r="K26" s="17"/>
    </row>
    <row r="27" spans="1:12" x14ac:dyDescent="0.25">
      <c r="A27" s="20" t="s">
        <v>59</v>
      </c>
      <c r="B27" s="45">
        <v>20</v>
      </c>
      <c r="C27" s="47">
        <f>B27/$J27*100</f>
        <v>4.6948356807511731</v>
      </c>
      <c r="D27" s="20">
        <v>212</v>
      </c>
      <c r="E27" s="47">
        <f>D27/$J27*100</f>
        <v>49.76525821596244</v>
      </c>
      <c r="F27" s="45">
        <v>162</v>
      </c>
      <c r="G27" s="47">
        <f>F27/$J27*100</f>
        <v>38.028169014084504</v>
      </c>
      <c r="H27" s="20">
        <v>32</v>
      </c>
      <c r="I27" s="47">
        <f>H27/$J27*100</f>
        <v>7.511737089201878</v>
      </c>
      <c r="J27" s="45">
        <f>SUM(B27,D27,F27,H27)</f>
        <v>426</v>
      </c>
    </row>
    <row r="28" spans="1:12" x14ac:dyDescent="0.25">
      <c r="A28" s="20" t="s">
        <v>60</v>
      </c>
      <c r="B28" s="45">
        <v>20</v>
      </c>
      <c r="C28" s="47">
        <f t="shared" ref="C28:E30" si="14">B28/$J28*100</f>
        <v>2.8612303290414878</v>
      </c>
      <c r="D28" s="20">
        <v>362</v>
      </c>
      <c r="E28" s="47">
        <f t="shared" si="14"/>
        <v>51.788268955650928</v>
      </c>
      <c r="F28" s="45">
        <v>254</v>
      </c>
      <c r="G28" s="47">
        <f t="shared" ref="G28" si="15">F28/$J28*100</f>
        <v>36.33762517882689</v>
      </c>
      <c r="H28" s="20">
        <v>63</v>
      </c>
      <c r="I28" s="47">
        <f t="shared" ref="I28" si="16">H28/$J28*100</f>
        <v>9.0128755364806867</v>
      </c>
      <c r="J28" s="45">
        <f t="shared" ref="J28:J30" si="17">SUM(B28,D28,F28,H28)</f>
        <v>699</v>
      </c>
    </row>
    <row r="29" spans="1:12" x14ac:dyDescent="0.25">
      <c r="A29" s="20" t="s">
        <v>61</v>
      </c>
      <c r="B29" s="45">
        <v>19</v>
      </c>
      <c r="C29" s="47">
        <f t="shared" si="14"/>
        <v>2.6243093922651934</v>
      </c>
      <c r="D29" s="20">
        <v>367</v>
      </c>
      <c r="E29" s="47">
        <f t="shared" si="14"/>
        <v>50.690607734806626</v>
      </c>
      <c r="F29" s="45">
        <v>282</v>
      </c>
      <c r="G29" s="47">
        <f t="shared" ref="G29" si="18">F29/$J29*100</f>
        <v>38.950276243093924</v>
      </c>
      <c r="H29" s="20">
        <v>56</v>
      </c>
      <c r="I29" s="47">
        <f t="shared" ref="I29" si="19">H29/$J29*100</f>
        <v>7.7348066298342539</v>
      </c>
      <c r="J29" s="45">
        <f t="shared" si="17"/>
        <v>724</v>
      </c>
    </row>
    <row r="30" spans="1:12" x14ac:dyDescent="0.25">
      <c r="A30" s="17" t="s">
        <v>22</v>
      </c>
      <c r="B30" s="46">
        <f>SUM(B27:B29)</f>
        <v>59</v>
      </c>
      <c r="C30" s="48">
        <f t="shared" si="14"/>
        <v>3.19091400757166</v>
      </c>
      <c r="D30" s="46">
        <f>SUM(D27:D29)</f>
        <v>941</v>
      </c>
      <c r="E30" s="48">
        <f t="shared" si="14"/>
        <v>50.892374256354792</v>
      </c>
      <c r="F30" s="46">
        <f>SUM(F27:F29)</f>
        <v>698</v>
      </c>
      <c r="G30" s="48">
        <f t="shared" ref="G30" si="20">F30/$J30*100</f>
        <v>37.750135208220655</v>
      </c>
      <c r="H30" s="46">
        <f>SUM(H27:H29)</f>
        <v>151</v>
      </c>
      <c r="I30" s="48">
        <f t="shared" ref="I30" si="21">H30/$J30*100</f>
        <v>8.166576527852893</v>
      </c>
      <c r="J30" s="46">
        <f t="shared" si="17"/>
        <v>1849</v>
      </c>
      <c r="K30" s="17"/>
    </row>
  </sheetData>
  <mergeCells count="15">
    <mergeCell ref="L4:M4"/>
    <mergeCell ref="B4:C4"/>
    <mergeCell ref="D4:E4"/>
    <mergeCell ref="J4:K4"/>
    <mergeCell ref="F4:G4"/>
    <mergeCell ref="H4:I4"/>
    <mergeCell ref="J14:K14"/>
    <mergeCell ref="B25:C25"/>
    <mergeCell ref="D25:E25"/>
    <mergeCell ref="F25:G25"/>
    <mergeCell ref="H25:I25"/>
    <mergeCell ref="B14:C14"/>
    <mergeCell ref="D14:E14"/>
    <mergeCell ref="F14:G14"/>
    <mergeCell ref="H14:I14"/>
  </mergeCells>
  <pageMargins left="0.7" right="0.7" top="0.75" bottom="0.75" header="0.3" footer="0.3"/>
  <pageSetup paperSize="9" orientation="landscape" horizontalDpi="300" r:id="rId1"/>
  <ignoredErrors>
    <ignoredError sqref="C19:D19 E19:F19 G19:H19 I19:J19 C30:E30 F30:G30 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Maakunta_vangit</vt:lpstr>
      <vt:lpstr>Alue_vangit</vt:lpstr>
      <vt:lpstr>Maakunta_yks</vt:lpstr>
      <vt:lpstr>Alue_yks</vt:lpstr>
    </vt:vector>
  </TitlesOfParts>
  <Company>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Muiluvuori Marja-Liisa</dc:creator>
  <cp:lastModifiedBy>Isotalus Pilvi</cp:lastModifiedBy>
  <cp:lastPrinted>2018-02-27T07:22:35Z</cp:lastPrinted>
  <dcterms:created xsi:type="dcterms:W3CDTF">2018-01-10T08:03:48Z</dcterms:created>
  <dcterms:modified xsi:type="dcterms:W3CDTF">2018-02-27T07:25:19Z</dcterms:modified>
</cp:coreProperties>
</file>